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69" firstSheet="1" activeTab="7"/>
  </bookViews>
  <sheets>
    <sheet name="Teams" sheetId="1" r:id="rId1"/>
    <sheet name="Wedstrijdblaadjes Poules" sheetId="2" r:id="rId2"/>
    <sheet name="Tafelverdeling" sheetId="3" r:id="rId3"/>
    <sheet name="Boys 1011 - 1" sheetId="4" r:id="rId4"/>
    <sheet name="Boys 1011 - 2" sheetId="5" r:id="rId5"/>
    <sheet name="Boys 0809 - 2" sheetId="6" r:id="rId6"/>
    <sheet name="Boys 0809 - 1" sheetId="7" r:id="rId7"/>
    <sheet name="Girls 0809 - 1" sheetId="8" r:id="rId8"/>
    <sheet name="Boys 0607 - 1" sheetId="9" r:id="rId9"/>
    <sheet name="Boys 0607 - 2" sheetId="10" r:id="rId10"/>
    <sheet name="Boys 0607 - 3" sheetId="11" r:id="rId11"/>
    <sheet name="Girls 0809 - 2" sheetId="12" r:id="rId12"/>
    <sheet name="Girls 0607 - 1" sheetId="13" r:id="rId13"/>
    <sheet name="Girls 0607 - 2" sheetId="14" r:id="rId14"/>
    <sheet name="Girls 0809 - 3" sheetId="15" r:id="rId15"/>
    <sheet name="Girls 1011" sheetId="16" r:id="rId16"/>
  </sheets>
  <definedNames/>
  <calcPr fullCalcOnLoad="1"/>
</workbook>
</file>

<file path=xl/sharedStrings.xml><?xml version="1.0" encoding="utf-8"?>
<sst xmlns="http://schemas.openxmlformats.org/spreadsheetml/2006/main" count="2696" uniqueCount="290">
  <si>
    <t>Nr</t>
  </si>
  <si>
    <t>A</t>
  </si>
  <si>
    <t>B</t>
  </si>
  <si>
    <t>C</t>
  </si>
  <si>
    <t>D</t>
  </si>
  <si>
    <t>E</t>
  </si>
  <si>
    <t>F</t>
  </si>
  <si>
    <t>G</t>
  </si>
  <si>
    <t>-</t>
  </si>
  <si>
    <t>Per Gevers</t>
  </si>
  <si>
    <t>Jelle Campers</t>
  </si>
  <si>
    <t>H</t>
  </si>
  <si>
    <t>I</t>
  </si>
  <si>
    <t>#</t>
  </si>
  <si>
    <t>NAME</t>
  </si>
  <si>
    <t>SERIES</t>
  </si>
  <si>
    <t>VTTL</t>
  </si>
  <si>
    <t>Chris Verwoert</t>
  </si>
  <si>
    <t>Pepijn Surmont</t>
  </si>
  <si>
    <t>Thomas Vertommen</t>
  </si>
  <si>
    <t>Tanya Misconi</t>
  </si>
  <si>
    <t>Vitja Lutsenko</t>
  </si>
  <si>
    <t>Evy Vandecasteele</t>
  </si>
  <si>
    <t>Team</t>
  </si>
  <si>
    <t>Time</t>
  </si>
  <si>
    <t>Age</t>
  </si>
  <si>
    <t>Position</t>
  </si>
  <si>
    <t>Table</t>
  </si>
  <si>
    <t>Name</t>
  </si>
  <si>
    <t>Day</t>
  </si>
  <si>
    <t>Win</t>
  </si>
  <si>
    <t>Loss</t>
  </si>
  <si>
    <t>Result</t>
  </si>
  <si>
    <t>Matches</t>
  </si>
  <si>
    <t>Umpire</t>
  </si>
  <si>
    <t>Game 1</t>
  </si>
  <si>
    <t>Game 2</t>
  </si>
  <si>
    <t>Game 3</t>
  </si>
  <si>
    <t>Game 4</t>
  </si>
  <si>
    <t>Game 5</t>
  </si>
  <si>
    <t>M+</t>
  </si>
  <si>
    <t>M-</t>
  </si>
  <si>
    <t>G+</t>
  </si>
  <si>
    <t>G-</t>
  </si>
  <si>
    <t>Players</t>
  </si>
  <si>
    <t>Group stage results</t>
  </si>
  <si>
    <t>GROUP STAGE MATCHES</t>
  </si>
  <si>
    <t>West-Vlaanderen</t>
  </si>
  <si>
    <t>Sat</t>
  </si>
  <si>
    <t>J</t>
  </si>
  <si>
    <t>Vlaams-Brabant</t>
  </si>
  <si>
    <t>Lotte Leysens</t>
  </si>
  <si>
    <t>Dag Gevers</t>
  </si>
  <si>
    <t>Grace Looney</t>
  </si>
  <si>
    <t>Jamie Eling</t>
  </si>
  <si>
    <t>Nore Colla</t>
  </si>
  <si>
    <t>Sam Habscheid</t>
  </si>
  <si>
    <t>Enisa Sadikovic</t>
  </si>
  <si>
    <t>Povilas Mikalauskas</t>
  </si>
  <si>
    <t>Aaron Sahr</t>
  </si>
  <si>
    <t>Eloïse Duvivier</t>
  </si>
  <si>
    <t>Matt Closset</t>
  </si>
  <si>
    <t>Noan Piette</t>
  </si>
  <si>
    <t>Lynn Schijven</t>
  </si>
  <si>
    <t>Seppe Van Beurden</t>
  </si>
  <si>
    <t>Koba De Zaeyer</t>
  </si>
  <si>
    <t>Janne De Zaeyer</t>
  </si>
  <si>
    <t>Lotte Nuyttens</t>
  </si>
  <si>
    <t>Aerjen Theys</t>
  </si>
  <si>
    <t>Louis Victor Lemaire</t>
  </si>
  <si>
    <t>Sander Vandecasteele</t>
  </si>
  <si>
    <t>Namur</t>
  </si>
  <si>
    <t>NTTB Zuid West</t>
  </si>
  <si>
    <t>David Schury</t>
  </si>
  <si>
    <t>Sun</t>
  </si>
  <si>
    <t>Div.</t>
  </si>
  <si>
    <t>Res.</t>
  </si>
  <si>
    <t>RTC NL</t>
  </si>
  <si>
    <t>Ormeau Table Tennis Club</t>
  </si>
  <si>
    <t>Antwerpen</t>
  </si>
  <si>
    <t>Luxembourg pays 1</t>
  </si>
  <si>
    <t>Luxembourg pays 2</t>
  </si>
  <si>
    <t>TTSD Den Haag</t>
  </si>
  <si>
    <t>Oost-Vlaanderen</t>
  </si>
  <si>
    <t>Limburg</t>
  </si>
  <si>
    <t>Ryan D'hertefelt</t>
  </si>
  <si>
    <t>Kathe De Meyer</t>
  </si>
  <si>
    <t>Ella Aelst</t>
  </si>
  <si>
    <t>Boys 0607</t>
  </si>
  <si>
    <t>Boys 0809</t>
  </si>
  <si>
    <t>Boys 1011</t>
  </si>
  <si>
    <t>Girls 0809</t>
  </si>
  <si>
    <t>Girls 1011</t>
  </si>
  <si>
    <t>Hainaut</t>
  </si>
  <si>
    <t>Thomas Laruelle</t>
  </si>
  <si>
    <t>Charles Janssens</t>
  </si>
  <si>
    <t>Noah Genart</t>
  </si>
  <si>
    <t>Emma Dantinne</t>
  </si>
  <si>
    <t>Maria Kovtoun</t>
  </si>
  <si>
    <t>Gitte Gregoor</t>
  </si>
  <si>
    <t>Girls 0607</t>
  </si>
  <si>
    <t>Gene Wantz</t>
  </si>
  <si>
    <t>Moro Edgar</t>
  </si>
  <si>
    <t>Philip Theisen</t>
  </si>
  <si>
    <t>Noé Tibold</t>
  </si>
  <si>
    <t>Noah Lambinet</t>
  </si>
  <si>
    <t>Mandy Portelada</t>
  </si>
  <si>
    <t>Alizée Markovski</t>
  </si>
  <si>
    <t>Tessy Dumont</t>
  </si>
  <si>
    <t>Luca Elsen</t>
  </si>
  <si>
    <t>Foos Ferber</t>
  </si>
  <si>
    <t>Matteo Ficot</t>
  </si>
  <si>
    <t>Sam Fransquet</t>
  </si>
  <si>
    <t>Merlina Singh</t>
  </si>
  <si>
    <t>Sanne Van der Schoot</t>
  </si>
  <si>
    <t>Anne Fleur Hamaekers</t>
  </si>
  <si>
    <t>Cindy Struijs</t>
  </si>
  <si>
    <t>Fin Smekens</t>
  </si>
  <si>
    <t>Killian Cap</t>
  </si>
  <si>
    <t>Tibo Vandewiele</t>
  </si>
  <si>
    <t>Wannes Vandewiele</t>
  </si>
  <si>
    <t>Zhang Ziqian Bryan</t>
  </si>
  <si>
    <t>Marieke De Pillecyn</t>
  </si>
  <si>
    <t>Troy Lucas</t>
  </si>
  <si>
    <t>Singh Aaditya</t>
  </si>
  <si>
    <t>Sheridan Peadar</t>
  </si>
  <si>
    <t>Singh Anjali</t>
  </si>
  <si>
    <t>Looney Alice</t>
  </si>
  <si>
    <t>Lo Alex</t>
  </si>
  <si>
    <t>Sheridan Senan</t>
  </si>
  <si>
    <t>Lily Smith</t>
  </si>
  <si>
    <t>Thomas Wijnhout</t>
  </si>
  <si>
    <t>Mats Ten Vergert</t>
  </si>
  <si>
    <t>Brent Ronde</t>
  </si>
  <si>
    <t>Bastian Ramakers</t>
  </si>
  <si>
    <t>Sophie Bongers</t>
  </si>
  <si>
    <t>Perle Maters</t>
  </si>
  <si>
    <t>Jeremy De Groot</t>
  </si>
  <si>
    <t>Jimmen Raboen</t>
  </si>
  <si>
    <t>Lander Dannaux</t>
  </si>
  <si>
    <t>Maximilien Deckx</t>
  </si>
  <si>
    <t>Jakob Coenen</t>
  </si>
  <si>
    <t>Martin Teheux</t>
  </si>
  <si>
    <t>Akin Durruoglu</t>
  </si>
  <si>
    <t>Oscar Deryck</t>
  </si>
  <si>
    <t>Ferre Henrion</t>
  </si>
  <si>
    <t>Alicia Naessens</t>
  </si>
  <si>
    <t>Lola Sevilla</t>
  </si>
  <si>
    <t>Richard Nikita</t>
  </si>
  <si>
    <t>Mathéo Lebas</t>
  </si>
  <si>
    <t>Cato Verleye</t>
  </si>
  <si>
    <t>Inthe Mermans</t>
  </si>
  <si>
    <t>Boys 2010/2011 - Group 1</t>
  </si>
  <si>
    <t>Boys 2008/2009 - Group 1</t>
  </si>
  <si>
    <t>Boys 2008/2009 - Group 2</t>
  </si>
  <si>
    <t>Girls 2006/2007 - Group 1</t>
  </si>
  <si>
    <t>Boys 2010/2011 - Group 2</t>
  </si>
  <si>
    <t>Girls 2006/2007 - Group 2</t>
  </si>
  <si>
    <t>Girls 2008/2009 - Group 1</t>
  </si>
  <si>
    <t>Girls 2008/2009 - Group 2</t>
  </si>
  <si>
    <t>Girls 2008/2009 - Group 3</t>
  </si>
  <si>
    <t>Luxembourg pays</t>
  </si>
  <si>
    <t>Brabant-Wallon</t>
  </si>
  <si>
    <t>Anais Romain</t>
  </si>
  <si>
    <t>B0607-1</t>
  </si>
  <si>
    <t>B0607-2</t>
  </si>
  <si>
    <t>B0607-3</t>
  </si>
  <si>
    <t>B0809-1</t>
  </si>
  <si>
    <t>B0809-2</t>
  </si>
  <si>
    <t>B1011-1</t>
  </si>
  <si>
    <t>B1011-2</t>
  </si>
  <si>
    <t>G0607-1</t>
  </si>
  <si>
    <t>G0607-2</t>
  </si>
  <si>
    <t>G0809-1</t>
  </si>
  <si>
    <t>G0809-2</t>
  </si>
  <si>
    <t>G0809-3</t>
  </si>
  <si>
    <t>F G0809</t>
  </si>
  <si>
    <t>F G0607</t>
  </si>
  <si>
    <t>F B1011</t>
  </si>
  <si>
    <t>F B0809</t>
  </si>
  <si>
    <t>P3 B1011</t>
  </si>
  <si>
    <t>P3 B0809</t>
  </si>
  <si>
    <t>P3 G0809</t>
  </si>
  <si>
    <t>P3 B0607</t>
  </si>
  <si>
    <t>P3 G0607</t>
  </si>
  <si>
    <t>F B0607</t>
  </si>
  <si>
    <t>SF B1011</t>
  </si>
  <si>
    <t>SF B0809</t>
  </si>
  <si>
    <t>SF G0809</t>
  </si>
  <si>
    <t>SF B0607</t>
  </si>
  <si>
    <t>8F B1011</t>
  </si>
  <si>
    <t>8F B0809</t>
  </si>
  <si>
    <t>8F G0809</t>
  </si>
  <si>
    <t>8F B0607</t>
  </si>
  <si>
    <t>8F G0607</t>
  </si>
  <si>
    <t>QF B1011</t>
  </si>
  <si>
    <t>QF B0809</t>
  </si>
  <si>
    <t>QF G0809</t>
  </si>
  <si>
    <t>QF B0607</t>
  </si>
  <si>
    <t>QF G0607</t>
  </si>
  <si>
    <t>5/6 B1011</t>
  </si>
  <si>
    <t>7/8 B1011</t>
  </si>
  <si>
    <t>5/6 B0809</t>
  </si>
  <si>
    <t>7/8 B0809</t>
  </si>
  <si>
    <t>5/6 G0809</t>
  </si>
  <si>
    <t>7/8 G0809</t>
  </si>
  <si>
    <t>5/6 B0607</t>
  </si>
  <si>
    <t>7/8 B0607</t>
  </si>
  <si>
    <t>5/6 G0607</t>
  </si>
  <si>
    <t>7/8 G0607</t>
  </si>
  <si>
    <t>5/8 B1011</t>
  </si>
  <si>
    <t>5/8 B0809</t>
  </si>
  <si>
    <t>5/8 G0809</t>
  </si>
  <si>
    <t>5/8 B0607</t>
  </si>
  <si>
    <t>5/8 G0607</t>
  </si>
  <si>
    <t>9/12 B1011</t>
  </si>
  <si>
    <t>9/10 B1011</t>
  </si>
  <si>
    <t>11/12 B1011</t>
  </si>
  <si>
    <t>9/16 B0809</t>
  </si>
  <si>
    <t>9/12 B0809</t>
  </si>
  <si>
    <t>13/16 B0809</t>
  </si>
  <si>
    <t>9/10 B0809</t>
  </si>
  <si>
    <t>11/12 B0809</t>
  </si>
  <si>
    <t>13/14 B0809</t>
  </si>
  <si>
    <t>15/16 B0809</t>
  </si>
  <si>
    <t>9/16 B0607</t>
  </si>
  <si>
    <t>9/16 G0607</t>
  </si>
  <si>
    <t>9/12 G0809</t>
  </si>
  <si>
    <t>9/12 B0607</t>
  </si>
  <si>
    <t>13/16 B0607</t>
  </si>
  <si>
    <t>13/16 G0607</t>
  </si>
  <si>
    <t>9/12 G0607</t>
  </si>
  <si>
    <t>9/10 G0809</t>
  </si>
  <si>
    <t>11/12 G0809</t>
  </si>
  <si>
    <t>9/10 B0607</t>
  </si>
  <si>
    <t>11/12 B0607</t>
  </si>
  <si>
    <t>13/14 B0607</t>
  </si>
  <si>
    <t>15/16 B0607</t>
  </si>
  <si>
    <t>9/10 G0607</t>
  </si>
  <si>
    <t>11/12 G0607</t>
  </si>
  <si>
    <t>13/14 G0607</t>
  </si>
  <si>
    <t>15/16 G0607</t>
  </si>
  <si>
    <t>Matheo Staelen</t>
  </si>
  <si>
    <t>Timothy Staelen</t>
  </si>
  <si>
    <t>SF G0607</t>
  </si>
  <si>
    <t>3 - Sun 9:30</t>
  </si>
  <si>
    <t>3 - Sun 9:55</t>
  </si>
  <si>
    <t>3 - Sun 10:20</t>
  </si>
  <si>
    <t>4 - Sun 9:30</t>
  </si>
  <si>
    <t>4 - Sun 9:55</t>
  </si>
  <si>
    <t>4 - Sun 10:20</t>
  </si>
  <si>
    <t>International Youth Tournament Leuven 22-23/06/2019</t>
  </si>
  <si>
    <t>NTTB</t>
  </si>
  <si>
    <t>RTC</t>
  </si>
  <si>
    <t>TTSD</t>
  </si>
  <si>
    <t>Boys 2006/2007 - Group 1</t>
  </si>
  <si>
    <t>Boys 2006/2007 - Group 2</t>
  </si>
  <si>
    <t>Boys 2006/2007 - Group 3</t>
  </si>
  <si>
    <t>Nore Colla (VTTL)</t>
  </si>
  <si>
    <t>Ant</t>
  </si>
  <si>
    <t>Hain</t>
  </si>
  <si>
    <t>Lim</t>
  </si>
  <si>
    <t>Lux1</t>
  </si>
  <si>
    <t>Lux2</t>
  </si>
  <si>
    <t>Nam</t>
  </si>
  <si>
    <t>O-Vl</t>
  </si>
  <si>
    <t>Orm</t>
  </si>
  <si>
    <t>Vl-B</t>
  </si>
  <si>
    <t>Br-W</t>
  </si>
  <si>
    <t>W-Vl</t>
  </si>
  <si>
    <t>Ella Aelst (Ant)</t>
  </si>
  <si>
    <t>Cato Verleye (W-Vl)</t>
  </si>
  <si>
    <t>Emma Dantinne (Hain)</t>
  </si>
  <si>
    <t>Lola Sevilla (Br-W)</t>
  </si>
  <si>
    <t>17/22 B0607</t>
  </si>
  <si>
    <t>17/19 B0809</t>
  </si>
  <si>
    <t>T 3</t>
  </si>
  <si>
    <t>T 4</t>
  </si>
  <si>
    <t>FF</t>
  </si>
  <si>
    <t>Official</t>
  </si>
  <si>
    <t>G1011</t>
  </si>
  <si>
    <t>Girls 2010/2011</t>
  </si>
  <si>
    <t>Official ()</t>
  </si>
  <si>
    <t>3 - Sun 10:45</t>
  </si>
  <si>
    <t>4 - Sun 10:45</t>
  </si>
  <si>
    <t>3 - Sun 11:10</t>
  </si>
  <si>
    <t>4 - Sun 11:10</t>
  </si>
  <si>
    <t>13/14 B1011</t>
  </si>
  <si>
    <t>13/17 G0809</t>
  </si>
  <si>
    <t>9/16 B1011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</si>
</sst>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3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3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3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3" fillId="0" borderId="0" xfId="0" applyFont="1" applyAlignment="1">
      <alignment/>
    </xf>
    <xf numFmtId="20" fontId="0" fillId="0" borderId="13" xfId="0" applyNumberForma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 applyAlignment="1">
      <alignment/>
    </xf>
    <xf numFmtId="0" fontId="38" fillId="33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0" fillId="16" borderId="0" xfId="0" applyFill="1" applyAlignment="1">
      <alignment/>
    </xf>
    <xf numFmtId="0" fontId="0" fillId="8" borderId="0" xfId="0" applyFill="1" applyAlignment="1">
      <alignment/>
    </xf>
    <xf numFmtId="0" fontId="26" fillId="35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36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36" borderId="16" xfId="0" applyFont="1" applyFill="1" applyBorder="1" applyAlignment="1">
      <alignment/>
    </xf>
    <xf numFmtId="0" fontId="26" fillId="36" borderId="25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5" borderId="21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6" fillId="35" borderId="25" xfId="0" applyFont="1" applyFill="1" applyBorder="1" applyAlignment="1">
      <alignment/>
    </xf>
    <xf numFmtId="0" fontId="26" fillId="35" borderId="20" xfId="0" applyFont="1" applyFill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0" fillId="37" borderId="2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37" borderId="0" xfId="0" applyFont="1" applyFill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8" borderId="15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/>
    </xf>
    <xf numFmtId="0" fontId="26" fillId="36" borderId="27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/>
    </xf>
    <xf numFmtId="0" fontId="38" fillId="33" borderId="12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38" fillId="33" borderId="2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38" fillId="33" borderId="2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38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G109"/>
  <sheetViews>
    <sheetView zoomScalePageLayoutView="0" workbookViewId="0" topLeftCell="A79">
      <selection activeCell="C101" sqref="C101"/>
    </sheetView>
  </sheetViews>
  <sheetFormatPr defaultColWidth="9.140625" defaultRowHeight="15"/>
  <cols>
    <col min="1" max="1" width="3.8515625" style="1" customWidth="1"/>
    <col min="2" max="2" width="24.28125" style="1" bestFit="1" customWidth="1"/>
    <col min="3" max="3" width="30.421875" style="1" bestFit="1" customWidth="1"/>
    <col min="4" max="4" width="5.140625" style="0" bestFit="1" customWidth="1"/>
    <col min="5" max="5" width="10.421875" style="0" bestFit="1" customWidth="1"/>
  </cols>
  <sheetData>
    <row r="1" spans="1:7" ht="15.75" thickBot="1">
      <c r="A1" s="79" t="s">
        <v>13</v>
      </c>
      <c r="B1" s="80" t="s">
        <v>14</v>
      </c>
      <c r="C1" s="81" t="s">
        <v>15</v>
      </c>
      <c r="D1" s="193" t="s">
        <v>23</v>
      </c>
      <c r="E1" s="26"/>
      <c r="F1" s="26"/>
      <c r="G1" s="26"/>
    </row>
    <row r="2" spans="1:7" ht="15.75" thickBot="1">
      <c r="A2" s="255" t="s">
        <v>79</v>
      </c>
      <c r="B2" s="256"/>
      <c r="C2" s="257"/>
      <c r="E2" s="26"/>
      <c r="F2" s="26"/>
      <c r="G2" s="26"/>
    </row>
    <row r="3" spans="1:7" ht="15">
      <c r="A3" s="29">
        <v>1</v>
      </c>
      <c r="B3" s="82" t="s">
        <v>10</v>
      </c>
      <c r="C3" s="83" t="s">
        <v>88</v>
      </c>
      <c r="D3" t="s">
        <v>259</v>
      </c>
      <c r="E3" s="26"/>
      <c r="F3" s="26"/>
      <c r="G3" s="26"/>
    </row>
    <row r="4" spans="1:7" ht="15">
      <c r="A4" s="29">
        <v>2</v>
      </c>
      <c r="B4" s="82" t="s">
        <v>85</v>
      </c>
      <c r="C4" s="83" t="s">
        <v>89</v>
      </c>
      <c r="D4" s="26" t="s">
        <v>259</v>
      </c>
      <c r="E4" s="26"/>
      <c r="F4" s="26"/>
      <c r="G4" s="26"/>
    </row>
    <row r="5" spans="1:7" ht="15">
      <c r="A5" s="29">
        <v>3</v>
      </c>
      <c r="B5" s="82" t="s">
        <v>52</v>
      </c>
      <c r="C5" s="83" t="s">
        <v>90</v>
      </c>
      <c r="D5" s="26" t="s">
        <v>259</v>
      </c>
      <c r="E5" s="26"/>
      <c r="F5" s="26"/>
      <c r="G5" s="26"/>
    </row>
    <row r="6" spans="1:7" ht="15">
      <c r="A6" s="29">
        <v>4</v>
      </c>
      <c r="B6" s="82" t="s">
        <v>86</v>
      </c>
      <c r="C6" s="89" t="s">
        <v>91</v>
      </c>
      <c r="D6" s="26" t="s">
        <v>259</v>
      </c>
      <c r="E6" s="26"/>
      <c r="F6" s="26"/>
      <c r="G6" s="26"/>
    </row>
    <row r="7" spans="1:7" ht="15">
      <c r="A7" s="29">
        <v>5</v>
      </c>
      <c r="B7" s="82" t="s">
        <v>51</v>
      </c>
      <c r="C7" s="89" t="s">
        <v>91</v>
      </c>
      <c r="D7" s="26" t="s">
        <v>259</v>
      </c>
      <c r="E7" s="26"/>
      <c r="F7" s="26"/>
      <c r="G7" s="26"/>
    </row>
    <row r="8" spans="1:7" ht="15.75" thickBot="1">
      <c r="A8" s="30">
        <v>6</v>
      </c>
      <c r="B8" s="84" t="s">
        <v>87</v>
      </c>
      <c r="C8" s="91" t="s">
        <v>92</v>
      </c>
      <c r="D8" s="26" t="s">
        <v>259</v>
      </c>
      <c r="E8" s="26"/>
      <c r="F8" s="26"/>
      <c r="G8" s="26"/>
    </row>
    <row r="9" spans="1:4" s="26" customFormat="1" ht="15.75" thickBot="1">
      <c r="A9" s="137">
        <v>7</v>
      </c>
      <c r="B9" s="128" t="s">
        <v>151</v>
      </c>
      <c r="C9" s="91" t="s">
        <v>91</v>
      </c>
      <c r="D9" s="26" t="s">
        <v>259</v>
      </c>
    </row>
    <row r="10" spans="1:7" s="2" customFormat="1" ht="15.75" thickBot="1">
      <c r="A10" s="255" t="s">
        <v>162</v>
      </c>
      <c r="B10" s="256"/>
      <c r="C10" s="257"/>
      <c r="D10"/>
      <c r="E10" s="26"/>
      <c r="F10" s="26"/>
      <c r="G10" s="26"/>
    </row>
    <row r="11" spans="1:7" ht="15">
      <c r="A11" s="29">
        <v>8</v>
      </c>
      <c r="B11" s="82" t="s">
        <v>142</v>
      </c>
      <c r="C11" s="83" t="s">
        <v>89</v>
      </c>
      <c r="D11" t="s">
        <v>268</v>
      </c>
      <c r="E11" s="26"/>
      <c r="F11" s="26"/>
      <c r="G11" s="26"/>
    </row>
    <row r="12" spans="1:7" ht="15">
      <c r="A12" s="29">
        <v>9</v>
      </c>
      <c r="B12" s="82" t="s">
        <v>143</v>
      </c>
      <c r="C12" s="83" t="s">
        <v>89</v>
      </c>
      <c r="D12" s="26" t="s">
        <v>268</v>
      </c>
      <c r="E12" s="26"/>
      <c r="F12" s="26"/>
      <c r="G12" s="26"/>
    </row>
    <row r="13" spans="1:7" ht="15">
      <c r="A13" s="29">
        <v>10</v>
      </c>
      <c r="B13" s="82" t="s">
        <v>144</v>
      </c>
      <c r="C13" s="83" t="s">
        <v>90</v>
      </c>
      <c r="D13" s="26" t="s">
        <v>268</v>
      </c>
      <c r="E13" s="26"/>
      <c r="F13" s="26"/>
      <c r="G13" s="26"/>
    </row>
    <row r="14" spans="1:7" ht="15">
      <c r="A14" s="29" t="s">
        <v>278</v>
      </c>
      <c r="B14" s="82" t="s">
        <v>145</v>
      </c>
      <c r="C14" s="89" t="s">
        <v>90</v>
      </c>
      <c r="D14" s="26" t="s">
        <v>268</v>
      </c>
      <c r="E14" s="26"/>
      <c r="F14" s="26"/>
      <c r="G14" s="26"/>
    </row>
    <row r="15" spans="1:4" s="26" customFormat="1" ht="15">
      <c r="A15" s="29">
        <v>12</v>
      </c>
      <c r="B15" s="82" t="s">
        <v>146</v>
      </c>
      <c r="C15" s="89" t="s">
        <v>100</v>
      </c>
      <c r="D15" s="26" t="s">
        <v>268</v>
      </c>
    </row>
    <row r="16" spans="1:7" ht="15.75" thickBot="1">
      <c r="A16" s="29">
        <v>13</v>
      </c>
      <c r="B16" s="127" t="s">
        <v>147</v>
      </c>
      <c r="C16" s="89" t="s">
        <v>92</v>
      </c>
      <c r="D16" s="26" t="s">
        <v>268</v>
      </c>
      <c r="E16" s="26"/>
      <c r="F16" s="26"/>
      <c r="G16" s="26"/>
    </row>
    <row r="17" spans="1:7" ht="15">
      <c r="A17" s="136" t="s">
        <v>278</v>
      </c>
      <c r="B17" s="132" t="s">
        <v>148</v>
      </c>
      <c r="C17" s="117" t="s">
        <v>90</v>
      </c>
      <c r="D17" s="26" t="s">
        <v>268</v>
      </c>
      <c r="E17" s="26"/>
      <c r="F17" s="26"/>
      <c r="G17" s="26"/>
    </row>
    <row r="18" spans="1:7" ht="15.75" thickBot="1">
      <c r="A18" s="137">
        <v>15</v>
      </c>
      <c r="B18" s="128" t="s">
        <v>149</v>
      </c>
      <c r="C18" s="91" t="s">
        <v>90</v>
      </c>
      <c r="D18" s="26" t="s">
        <v>268</v>
      </c>
      <c r="E18" s="26"/>
      <c r="F18" s="26"/>
      <c r="G18" s="26"/>
    </row>
    <row r="19" spans="1:7" ht="15.75" thickBot="1">
      <c r="A19" s="255" t="s">
        <v>93</v>
      </c>
      <c r="B19" s="256"/>
      <c r="C19" s="257"/>
      <c r="D19" s="2"/>
      <c r="E19" s="26"/>
      <c r="F19" s="26"/>
      <c r="G19" s="26"/>
    </row>
    <row r="20" spans="1:7" ht="15">
      <c r="A20" s="29">
        <v>16</v>
      </c>
      <c r="B20" s="181" t="s">
        <v>94</v>
      </c>
      <c r="C20" s="178" t="s">
        <v>88</v>
      </c>
      <c r="D20" t="s">
        <v>260</v>
      </c>
      <c r="E20" s="26"/>
      <c r="F20" s="26"/>
      <c r="G20" s="26"/>
    </row>
    <row r="21" spans="1:7" ht="15">
      <c r="A21" s="29">
        <v>17</v>
      </c>
      <c r="B21" s="176" t="s">
        <v>95</v>
      </c>
      <c r="C21" s="174" t="s">
        <v>89</v>
      </c>
      <c r="D21" t="s">
        <v>260</v>
      </c>
      <c r="E21" s="26"/>
      <c r="F21" s="26"/>
      <c r="G21" s="26"/>
    </row>
    <row r="22" spans="1:7" ht="15">
      <c r="A22" s="29">
        <v>18</v>
      </c>
      <c r="B22" s="176" t="s">
        <v>96</v>
      </c>
      <c r="C22" s="174" t="s">
        <v>89</v>
      </c>
      <c r="D22" t="s">
        <v>260</v>
      </c>
      <c r="E22" s="26"/>
      <c r="F22" s="26"/>
      <c r="G22" s="26"/>
    </row>
    <row r="23" spans="1:7" ht="15">
      <c r="A23" s="190">
        <v>19</v>
      </c>
      <c r="B23" s="176" t="s">
        <v>243</v>
      </c>
      <c r="C23" s="174" t="s">
        <v>89</v>
      </c>
      <c r="D23" t="s">
        <v>260</v>
      </c>
      <c r="E23" s="26"/>
      <c r="F23" s="26"/>
      <c r="G23" s="26"/>
    </row>
    <row r="24" spans="1:7" ht="15">
      <c r="A24" s="190">
        <v>20</v>
      </c>
      <c r="B24" s="88" t="s">
        <v>242</v>
      </c>
      <c r="C24" s="89" t="s">
        <v>90</v>
      </c>
      <c r="D24" s="26" t="s">
        <v>260</v>
      </c>
      <c r="E24" s="26"/>
      <c r="F24" s="26"/>
      <c r="G24" s="26"/>
    </row>
    <row r="25" spans="1:7" ht="15.75" thickBot="1">
      <c r="A25" s="30">
        <v>21</v>
      </c>
      <c r="B25" s="169" t="s">
        <v>97</v>
      </c>
      <c r="C25" s="91" t="s">
        <v>92</v>
      </c>
      <c r="D25" t="s">
        <v>260</v>
      </c>
      <c r="E25" s="26"/>
      <c r="F25" s="26"/>
      <c r="G25" s="26"/>
    </row>
    <row r="26" spans="1:7" ht="15.75" thickBot="1">
      <c r="A26" s="255" t="s">
        <v>84</v>
      </c>
      <c r="B26" s="256"/>
      <c r="C26" s="257"/>
      <c r="D26" s="2"/>
      <c r="E26" s="26"/>
      <c r="F26" s="26"/>
      <c r="G26" s="26"/>
    </row>
    <row r="27" spans="1:7" ht="15">
      <c r="A27" s="29">
        <v>22</v>
      </c>
      <c r="B27" s="82" t="s">
        <v>18</v>
      </c>
      <c r="C27" s="83" t="s">
        <v>88</v>
      </c>
      <c r="D27" t="s">
        <v>261</v>
      </c>
      <c r="E27" s="26"/>
      <c r="F27" s="26"/>
      <c r="G27" s="26"/>
    </row>
    <row r="28" spans="1:7" ht="15">
      <c r="A28" s="29">
        <v>23</v>
      </c>
      <c r="B28" s="82" t="s">
        <v>19</v>
      </c>
      <c r="C28" s="83" t="s">
        <v>89</v>
      </c>
      <c r="D28" s="26" t="s">
        <v>261</v>
      </c>
      <c r="E28" s="26"/>
      <c r="F28" s="26"/>
      <c r="G28" s="26"/>
    </row>
    <row r="29" spans="1:7" ht="15">
      <c r="A29" s="29">
        <v>24</v>
      </c>
      <c r="B29" s="82" t="s">
        <v>54</v>
      </c>
      <c r="C29" s="83" t="s">
        <v>89</v>
      </c>
      <c r="D29" s="26" t="s">
        <v>261</v>
      </c>
      <c r="E29" s="26"/>
      <c r="F29" s="26"/>
      <c r="G29" s="26"/>
    </row>
    <row r="30" spans="1:7" ht="15">
      <c r="A30" s="29">
        <v>25</v>
      </c>
      <c r="B30" s="82" t="s">
        <v>98</v>
      </c>
      <c r="C30" s="192" t="s">
        <v>89</v>
      </c>
      <c r="D30" s="26" t="s">
        <v>261</v>
      </c>
      <c r="E30" s="26"/>
      <c r="F30" s="26"/>
      <c r="G30" s="26"/>
    </row>
    <row r="31" spans="1:7" ht="15.75" thickBot="1">
      <c r="A31" s="29">
        <v>26</v>
      </c>
      <c r="B31" s="82" t="s">
        <v>99</v>
      </c>
      <c r="C31" s="83" t="s">
        <v>91</v>
      </c>
      <c r="D31" s="26" t="s">
        <v>261</v>
      </c>
      <c r="E31" s="26"/>
      <c r="F31" s="26"/>
      <c r="G31" s="26"/>
    </row>
    <row r="32" spans="1:7" ht="15.75" thickBot="1">
      <c r="A32" s="255" t="s">
        <v>80</v>
      </c>
      <c r="B32" s="256"/>
      <c r="C32" s="257"/>
      <c r="D32" s="2"/>
      <c r="E32" s="26"/>
      <c r="F32" s="26"/>
      <c r="G32" s="26"/>
    </row>
    <row r="33" spans="1:7" ht="15">
      <c r="A33" s="29">
        <v>27</v>
      </c>
      <c r="B33" s="82" t="s">
        <v>101</v>
      </c>
      <c r="C33" s="83" t="s">
        <v>88</v>
      </c>
      <c r="D33" t="s">
        <v>262</v>
      </c>
      <c r="E33" s="26"/>
      <c r="F33" s="26"/>
      <c r="G33" s="26"/>
    </row>
    <row r="34" spans="1:7" ht="15">
      <c r="A34" s="29">
        <v>28</v>
      </c>
      <c r="B34" s="82" t="s">
        <v>58</v>
      </c>
      <c r="C34" s="83" t="s">
        <v>88</v>
      </c>
      <c r="D34" s="26" t="s">
        <v>262</v>
      </c>
      <c r="E34" s="26"/>
      <c r="F34" s="26"/>
      <c r="G34" s="26"/>
    </row>
    <row r="35" spans="1:7" ht="15">
      <c r="A35" s="29">
        <v>29</v>
      </c>
      <c r="B35" s="82" t="s">
        <v>102</v>
      </c>
      <c r="C35" s="83" t="s">
        <v>88</v>
      </c>
      <c r="D35" s="26" t="s">
        <v>262</v>
      </c>
      <c r="E35" s="26"/>
      <c r="F35" s="26"/>
      <c r="G35" s="26"/>
    </row>
    <row r="36" spans="1:7" ht="15">
      <c r="A36" s="29">
        <v>30</v>
      </c>
      <c r="B36" s="82" t="s">
        <v>56</v>
      </c>
      <c r="C36" s="89" t="s">
        <v>89</v>
      </c>
      <c r="D36" s="26" t="s">
        <v>262</v>
      </c>
      <c r="E36" s="26"/>
      <c r="F36" s="26"/>
      <c r="G36" s="26"/>
    </row>
    <row r="37" spans="1:4" s="26" customFormat="1" ht="15">
      <c r="A37" s="29">
        <v>31</v>
      </c>
      <c r="B37" s="82" t="s">
        <v>103</v>
      </c>
      <c r="C37" s="89" t="s">
        <v>90</v>
      </c>
      <c r="D37" s="26" t="s">
        <v>262</v>
      </c>
    </row>
    <row r="38" spans="1:4" s="26" customFormat="1" ht="15.75" thickBot="1">
      <c r="A38" s="30">
        <v>32</v>
      </c>
      <c r="B38" s="84" t="s">
        <v>57</v>
      </c>
      <c r="C38" s="91" t="s">
        <v>100</v>
      </c>
      <c r="D38" s="26" t="s">
        <v>262</v>
      </c>
    </row>
    <row r="39" spans="1:7" ht="15.75" thickBot="1">
      <c r="A39" s="255" t="s">
        <v>81</v>
      </c>
      <c r="B39" s="256"/>
      <c r="C39" s="257"/>
      <c r="D39" s="2"/>
      <c r="E39" s="26"/>
      <c r="F39" s="26"/>
      <c r="G39" s="26"/>
    </row>
    <row r="40" spans="1:7" ht="15">
      <c r="A40" s="29">
        <v>33</v>
      </c>
      <c r="B40" s="82" t="s">
        <v>104</v>
      </c>
      <c r="C40" s="83" t="s">
        <v>88</v>
      </c>
      <c r="D40" t="s">
        <v>263</v>
      </c>
      <c r="E40" s="26"/>
      <c r="F40" s="26"/>
      <c r="G40" s="26"/>
    </row>
    <row r="41" spans="1:7" ht="15">
      <c r="A41" s="29">
        <v>34</v>
      </c>
      <c r="B41" s="82" t="s">
        <v>105</v>
      </c>
      <c r="C41" s="83" t="s">
        <v>89</v>
      </c>
      <c r="D41" s="26" t="s">
        <v>263</v>
      </c>
      <c r="E41" s="26"/>
      <c r="F41" s="26"/>
      <c r="G41" s="26"/>
    </row>
    <row r="42" spans="1:7" ht="15">
      <c r="A42" s="29">
        <v>35</v>
      </c>
      <c r="B42" s="82" t="s">
        <v>59</v>
      </c>
      <c r="C42" s="83" t="s">
        <v>89</v>
      </c>
      <c r="D42" s="26" t="s">
        <v>263</v>
      </c>
      <c r="E42" s="26"/>
      <c r="F42" s="26"/>
      <c r="G42" s="26"/>
    </row>
    <row r="43" spans="1:7" ht="15">
      <c r="A43" s="29">
        <v>36</v>
      </c>
      <c r="B43" s="82" t="s">
        <v>106</v>
      </c>
      <c r="C43" s="89" t="s">
        <v>100</v>
      </c>
      <c r="D43" s="26" t="s">
        <v>263</v>
      </c>
      <c r="E43" s="26"/>
      <c r="F43" s="26"/>
      <c r="G43" s="26"/>
    </row>
    <row r="44" spans="1:7" ht="15">
      <c r="A44" s="29">
        <v>37</v>
      </c>
      <c r="B44" s="82" t="s">
        <v>108</v>
      </c>
      <c r="C44" s="89" t="s">
        <v>100</v>
      </c>
      <c r="D44" s="26" t="s">
        <v>263</v>
      </c>
      <c r="E44" s="26"/>
      <c r="F44" s="26"/>
      <c r="G44" s="26"/>
    </row>
    <row r="45" spans="1:7" ht="15.75" thickBot="1">
      <c r="A45" s="29">
        <v>38</v>
      </c>
      <c r="B45" s="121" t="s">
        <v>107</v>
      </c>
      <c r="C45" s="89" t="s">
        <v>92</v>
      </c>
      <c r="D45" s="26" t="s">
        <v>263</v>
      </c>
      <c r="E45" s="26"/>
      <c r="F45" s="26"/>
      <c r="G45" s="26"/>
    </row>
    <row r="46" spans="1:7" ht="15">
      <c r="A46" s="124">
        <v>39</v>
      </c>
      <c r="B46" s="125" t="s">
        <v>109</v>
      </c>
      <c r="C46" s="117" t="s">
        <v>88</v>
      </c>
      <c r="D46" s="26" t="s">
        <v>263</v>
      </c>
      <c r="E46" s="26"/>
      <c r="F46" s="26"/>
      <c r="G46" s="26"/>
    </row>
    <row r="47" spans="1:7" ht="15.75" thickBot="1">
      <c r="A47" s="122">
        <v>40</v>
      </c>
      <c r="B47" s="123" t="s">
        <v>110</v>
      </c>
      <c r="C47" s="91" t="s">
        <v>88</v>
      </c>
      <c r="D47" s="26" t="s">
        <v>263</v>
      </c>
      <c r="E47" s="26"/>
      <c r="F47" s="26"/>
      <c r="G47" s="26"/>
    </row>
    <row r="48" spans="1:7" ht="15.75" thickBot="1">
      <c r="A48" s="258" t="s">
        <v>71</v>
      </c>
      <c r="B48" s="259"/>
      <c r="C48" s="260"/>
      <c r="D48" s="2"/>
      <c r="E48" s="26"/>
      <c r="F48" s="26"/>
      <c r="G48" s="26"/>
    </row>
    <row r="49" spans="1:7" ht="15">
      <c r="A49" s="29">
        <v>41</v>
      </c>
      <c r="B49" s="82" t="s">
        <v>111</v>
      </c>
      <c r="C49" s="83" t="s">
        <v>89</v>
      </c>
      <c r="D49" t="s">
        <v>264</v>
      </c>
      <c r="E49" s="26"/>
      <c r="F49" s="26"/>
      <c r="G49" s="26"/>
    </row>
    <row r="50" spans="1:7" ht="15">
      <c r="A50" s="29">
        <v>42</v>
      </c>
      <c r="B50" s="82" t="s">
        <v>61</v>
      </c>
      <c r="C50" s="83" t="s">
        <v>90</v>
      </c>
      <c r="D50" s="26" t="s">
        <v>264</v>
      </c>
      <c r="E50" s="26"/>
      <c r="F50" s="26"/>
      <c r="G50" s="26"/>
    </row>
    <row r="51" spans="1:7" ht="15">
      <c r="A51" s="29">
        <v>43</v>
      </c>
      <c r="B51" s="82" t="s">
        <v>62</v>
      </c>
      <c r="C51" s="83" t="s">
        <v>90</v>
      </c>
      <c r="D51" s="26" t="s">
        <v>264</v>
      </c>
      <c r="E51" s="26"/>
      <c r="F51" s="26"/>
      <c r="G51" s="26"/>
    </row>
    <row r="52" spans="1:7" ht="15">
      <c r="A52" s="29">
        <v>44</v>
      </c>
      <c r="B52" s="82" t="s">
        <v>112</v>
      </c>
      <c r="C52" s="89" t="s">
        <v>90</v>
      </c>
      <c r="D52" s="26" t="s">
        <v>264</v>
      </c>
      <c r="E52" s="26"/>
      <c r="F52" s="26"/>
      <c r="G52" s="26"/>
    </row>
    <row r="53" spans="1:7" ht="15">
      <c r="A53" s="29">
        <v>45</v>
      </c>
      <c r="B53" s="82" t="s">
        <v>60</v>
      </c>
      <c r="C53" s="89" t="s">
        <v>100</v>
      </c>
      <c r="D53" s="26" t="s">
        <v>264</v>
      </c>
      <c r="E53" s="26"/>
      <c r="F53" s="26"/>
      <c r="G53" s="26"/>
    </row>
    <row r="54" spans="1:7" ht="15.75" thickBot="1">
      <c r="A54" s="30">
        <v>46</v>
      </c>
      <c r="B54" s="84" t="s">
        <v>163</v>
      </c>
      <c r="C54" s="91" t="s">
        <v>91</v>
      </c>
      <c r="D54" s="26" t="s">
        <v>264</v>
      </c>
      <c r="E54" s="164"/>
      <c r="F54" s="164"/>
      <c r="G54" s="164"/>
    </row>
    <row r="55" spans="1:7" ht="15.75" thickBot="1">
      <c r="A55" s="255" t="s">
        <v>72</v>
      </c>
      <c r="B55" s="256"/>
      <c r="C55" s="257"/>
      <c r="D55" s="2"/>
      <c r="E55" s="164"/>
      <c r="F55" s="164"/>
      <c r="G55" s="164"/>
    </row>
    <row r="56" spans="1:7" ht="15">
      <c r="A56" s="114">
        <v>47</v>
      </c>
      <c r="B56" s="113" t="s">
        <v>64</v>
      </c>
      <c r="C56" s="117" t="s">
        <v>88</v>
      </c>
      <c r="D56" t="s">
        <v>252</v>
      </c>
      <c r="E56" s="164"/>
      <c r="F56" s="164"/>
      <c r="G56" s="164"/>
    </row>
    <row r="57" spans="1:7" ht="15">
      <c r="A57" s="114">
        <v>48</v>
      </c>
      <c r="B57" s="114" t="s">
        <v>113</v>
      </c>
      <c r="C57" s="111" t="s">
        <v>100</v>
      </c>
      <c r="D57" s="26" t="s">
        <v>252</v>
      </c>
      <c r="E57" s="164"/>
      <c r="F57" s="164"/>
      <c r="G57" s="164"/>
    </row>
    <row r="58" spans="1:7" ht="15">
      <c r="A58" s="114">
        <v>49</v>
      </c>
      <c r="B58" s="114" t="s">
        <v>114</v>
      </c>
      <c r="C58" s="111" t="s">
        <v>100</v>
      </c>
      <c r="D58" s="26" t="s">
        <v>252</v>
      </c>
      <c r="E58" s="164"/>
      <c r="F58" s="164"/>
      <c r="G58" s="164"/>
    </row>
    <row r="59" spans="1:7" ht="15">
      <c r="A59" s="114">
        <v>50</v>
      </c>
      <c r="B59" s="114" t="s">
        <v>63</v>
      </c>
      <c r="C59" s="89" t="s">
        <v>100</v>
      </c>
      <c r="D59" s="26" t="s">
        <v>252</v>
      </c>
      <c r="E59" s="164"/>
      <c r="F59" s="164"/>
      <c r="G59" s="164"/>
    </row>
    <row r="60" spans="1:7" ht="15">
      <c r="A60" s="114">
        <v>51</v>
      </c>
      <c r="B60" s="114" t="s">
        <v>115</v>
      </c>
      <c r="C60" s="89" t="s">
        <v>91</v>
      </c>
      <c r="D60" s="26" t="s">
        <v>252</v>
      </c>
      <c r="E60" s="164"/>
      <c r="F60" s="164"/>
      <c r="G60" s="164"/>
    </row>
    <row r="61" spans="1:7" ht="15.75" thickBot="1">
      <c r="A61" s="112">
        <v>52</v>
      </c>
      <c r="B61" s="112" t="s">
        <v>116</v>
      </c>
      <c r="C61" s="91" t="s">
        <v>91</v>
      </c>
      <c r="D61" s="26" t="s">
        <v>252</v>
      </c>
      <c r="E61" s="164"/>
      <c r="F61" s="164"/>
      <c r="G61" s="164"/>
    </row>
    <row r="62" spans="1:7" ht="15.75" thickBot="1">
      <c r="A62" s="255" t="s">
        <v>83</v>
      </c>
      <c r="B62" s="256"/>
      <c r="C62" s="257"/>
      <c r="D62" s="2"/>
      <c r="E62" s="164"/>
      <c r="F62" s="164"/>
      <c r="G62" s="164"/>
    </row>
    <row r="63" spans="1:7" ht="15">
      <c r="A63" s="29">
        <v>53</v>
      </c>
      <c r="B63" s="82" t="s">
        <v>117</v>
      </c>
      <c r="C63" s="83" t="s">
        <v>88</v>
      </c>
      <c r="D63" t="s">
        <v>265</v>
      </c>
      <c r="E63" s="164"/>
      <c r="F63" s="164"/>
      <c r="G63" s="164"/>
    </row>
    <row r="64" spans="1:7" ht="15">
      <c r="A64" s="29">
        <v>54</v>
      </c>
      <c r="B64" s="82" t="s">
        <v>118</v>
      </c>
      <c r="C64" s="83" t="s">
        <v>89</v>
      </c>
      <c r="D64" t="s">
        <v>265</v>
      </c>
      <c r="E64" s="164"/>
      <c r="F64" s="164"/>
      <c r="G64" s="164"/>
    </row>
    <row r="65" spans="1:7" ht="15">
      <c r="A65" s="29">
        <v>55</v>
      </c>
      <c r="B65" s="82" t="s">
        <v>119</v>
      </c>
      <c r="C65" s="83" t="s">
        <v>89</v>
      </c>
      <c r="D65" t="s">
        <v>265</v>
      </c>
      <c r="E65" s="164"/>
      <c r="F65" s="164"/>
      <c r="G65" s="164"/>
    </row>
    <row r="66" spans="1:7" ht="15">
      <c r="A66" s="29">
        <v>56</v>
      </c>
      <c r="B66" s="82" t="s">
        <v>120</v>
      </c>
      <c r="C66" s="89" t="s">
        <v>89</v>
      </c>
      <c r="D66" t="s">
        <v>265</v>
      </c>
      <c r="E66" s="164"/>
      <c r="F66" s="164"/>
      <c r="G66" s="164"/>
    </row>
    <row r="67" spans="1:7" s="26" customFormat="1" ht="15">
      <c r="A67" s="29">
        <v>57</v>
      </c>
      <c r="B67" s="82" t="s">
        <v>121</v>
      </c>
      <c r="C67" s="89" t="s">
        <v>90</v>
      </c>
      <c r="D67" t="s">
        <v>265</v>
      </c>
      <c r="E67" s="163"/>
      <c r="F67" s="163"/>
      <c r="G67" s="163"/>
    </row>
    <row r="68" spans="1:7" s="26" customFormat="1" ht="15.75" thickBot="1">
      <c r="A68" s="30">
        <v>58</v>
      </c>
      <c r="B68" s="84" t="s">
        <v>122</v>
      </c>
      <c r="C68" s="91" t="s">
        <v>100</v>
      </c>
      <c r="D68" t="s">
        <v>265</v>
      </c>
      <c r="E68" s="163"/>
      <c r="F68" s="163"/>
      <c r="G68" s="163"/>
    </row>
    <row r="69" spans="1:7" s="26" customFormat="1" ht="15.75" thickBot="1">
      <c r="A69" s="255" t="s">
        <v>78</v>
      </c>
      <c r="B69" s="256"/>
      <c r="C69" s="257"/>
      <c r="D69" s="2"/>
      <c r="E69" s="163"/>
      <c r="F69" s="163"/>
      <c r="G69" s="163"/>
    </row>
    <row r="70" spans="1:7" s="2" customFormat="1" ht="15">
      <c r="A70" s="29">
        <v>59</v>
      </c>
      <c r="B70" s="82" t="s">
        <v>123</v>
      </c>
      <c r="C70" s="83" t="s">
        <v>88</v>
      </c>
      <c r="D70" t="s">
        <v>266</v>
      </c>
      <c r="E70" s="164"/>
      <c r="F70" s="164"/>
      <c r="G70" s="164"/>
    </row>
    <row r="71" spans="1:7" ht="15">
      <c r="A71" s="29">
        <v>60</v>
      </c>
      <c r="B71" s="82" t="s">
        <v>125</v>
      </c>
      <c r="C71" s="83" t="s">
        <v>90</v>
      </c>
      <c r="D71" t="s">
        <v>266</v>
      </c>
      <c r="E71" s="164"/>
      <c r="F71" s="164"/>
      <c r="G71" s="164"/>
    </row>
    <row r="72" spans="1:4" ht="15">
      <c r="A72" s="29">
        <v>61</v>
      </c>
      <c r="B72" s="82" t="s">
        <v>124</v>
      </c>
      <c r="C72" s="83" t="s">
        <v>90</v>
      </c>
      <c r="D72" t="s">
        <v>266</v>
      </c>
    </row>
    <row r="73" spans="1:4" ht="15">
      <c r="A73" s="29">
        <v>62</v>
      </c>
      <c r="B73" s="82" t="s">
        <v>126</v>
      </c>
      <c r="C73" s="89" t="s">
        <v>100</v>
      </c>
      <c r="D73" t="s">
        <v>266</v>
      </c>
    </row>
    <row r="74" spans="1:4" ht="15">
      <c r="A74" s="29">
        <v>63</v>
      </c>
      <c r="B74" s="82" t="s">
        <v>127</v>
      </c>
      <c r="C74" s="89" t="s">
        <v>100</v>
      </c>
      <c r="D74" t="s">
        <v>266</v>
      </c>
    </row>
    <row r="75" spans="1:4" ht="15.75" thickBot="1">
      <c r="A75" s="29">
        <v>64</v>
      </c>
      <c r="B75" s="127" t="s">
        <v>53</v>
      </c>
      <c r="C75" s="89" t="s">
        <v>91</v>
      </c>
      <c r="D75" t="s">
        <v>266</v>
      </c>
    </row>
    <row r="76" spans="1:4" ht="15">
      <c r="A76" s="136">
        <v>65</v>
      </c>
      <c r="B76" s="132" t="s">
        <v>128</v>
      </c>
      <c r="C76" s="117" t="s">
        <v>88</v>
      </c>
      <c r="D76" s="26" t="s">
        <v>266</v>
      </c>
    </row>
    <row r="77" spans="1:4" s="26" customFormat="1" ht="15">
      <c r="A77" s="130">
        <v>66</v>
      </c>
      <c r="B77" s="127" t="s">
        <v>129</v>
      </c>
      <c r="C77" s="89" t="s">
        <v>88</v>
      </c>
      <c r="D77" s="26" t="s">
        <v>266</v>
      </c>
    </row>
    <row r="78" spans="1:4" ht="15.75" thickBot="1">
      <c r="A78" s="137">
        <v>67</v>
      </c>
      <c r="B78" s="128" t="s">
        <v>130</v>
      </c>
      <c r="C78" s="91" t="s">
        <v>100</v>
      </c>
      <c r="D78" s="26" t="s">
        <v>266</v>
      </c>
    </row>
    <row r="79" spans="1:4" ht="15.75" thickBot="1">
      <c r="A79" s="258" t="s">
        <v>77</v>
      </c>
      <c r="B79" s="259"/>
      <c r="C79" s="260"/>
      <c r="D79" s="2"/>
    </row>
    <row r="80" spans="1:4" ht="15">
      <c r="A80" s="29">
        <v>68</v>
      </c>
      <c r="B80" s="82" t="s">
        <v>17</v>
      </c>
      <c r="C80" s="83" t="s">
        <v>88</v>
      </c>
      <c r="D80" t="s">
        <v>253</v>
      </c>
    </row>
    <row r="81" spans="1:4" ht="15">
      <c r="A81" s="29">
        <v>69</v>
      </c>
      <c r="B81" s="82" t="s">
        <v>131</v>
      </c>
      <c r="C81" s="83" t="s">
        <v>88</v>
      </c>
      <c r="D81" s="26" t="s">
        <v>253</v>
      </c>
    </row>
    <row r="82" spans="1:4" ht="15">
      <c r="A82" s="29">
        <v>70</v>
      </c>
      <c r="B82" s="82" t="s">
        <v>132</v>
      </c>
      <c r="C82" s="83" t="s">
        <v>88</v>
      </c>
      <c r="D82" s="26" t="s">
        <v>253</v>
      </c>
    </row>
    <row r="83" spans="1:4" ht="15">
      <c r="A83" s="29">
        <v>71</v>
      </c>
      <c r="B83" s="82" t="s">
        <v>133</v>
      </c>
      <c r="C83" s="89" t="s">
        <v>89</v>
      </c>
      <c r="D83" s="26" t="s">
        <v>253</v>
      </c>
    </row>
    <row r="84" spans="1:4" ht="15">
      <c r="A84" s="29">
        <v>72</v>
      </c>
      <c r="B84" s="82" t="s">
        <v>134</v>
      </c>
      <c r="C84" s="89" t="s">
        <v>89</v>
      </c>
      <c r="D84" s="26" t="s">
        <v>253</v>
      </c>
    </row>
    <row r="85" spans="1:4" ht="15.75" thickBot="1">
      <c r="A85" s="30">
        <v>73</v>
      </c>
      <c r="B85" s="84" t="s">
        <v>135</v>
      </c>
      <c r="C85" s="91" t="s">
        <v>91</v>
      </c>
      <c r="D85" s="26" t="s">
        <v>253</v>
      </c>
    </row>
    <row r="86" spans="1:4" ht="15.75" thickBot="1">
      <c r="A86" s="137">
        <v>74</v>
      </c>
      <c r="B86" s="128" t="s">
        <v>136</v>
      </c>
      <c r="C86" s="91" t="s">
        <v>91</v>
      </c>
      <c r="D86" s="26" t="s">
        <v>253</v>
      </c>
    </row>
    <row r="87" spans="1:4" ht="15.75" thickBot="1">
      <c r="A87" s="255" t="s">
        <v>82</v>
      </c>
      <c r="B87" s="256"/>
      <c r="C87" s="257"/>
      <c r="D87" s="2"/>
    </row>
    <row r="88" spans="1:4" ht="15">
      <c r="A88" s="29">
        <v>75</v>
      </c>
      <c r="B88" s="82" t="s">
        <v>137</v>
      </c>
      <c r="C88" s="83" t="s">
        <v>88</v>
      </c>
      <c r="D88" t="s">
        <v>254</v>
      </c>
    </row>
    <row r="89" spans="1:4" ht="15">
      <c r="A89" s="29">
        <v>76</v>
      </c>
      <c r="B89" s="82" t="s">
        <v>73</v>
      </c>
      <c r="C89" s="83" t="s">
        <v>88</v>
      </c>
      <c r="D89" s="26" t="s">
        <v>254</v>
      </c>
    </row>
    <row r="90" spans="1:4" ht="15">
      <c r="A90" s="29" t="s">
        <v>278</v>
      </c>
      <c r="B90" s="82" t="s">
        <v>138</v>
      </c>
      <c r="C90" s="83" t="s">
        <v>90</v>
      </c>
      <c r="D90" s="26" t="s">
        <v>254</v>
      </c>
    </row>
    <row r="91" spans="1:4" ht="15.75" thickBot="1">
      <c r="A91" s="29">
        <v>78</v>
      </c>
      <c r="B91" s="82" t="s">
        <v>20</v>
      </c>
      <c r="C91" s="89" t="s">
        <v>100</v>
      </c>
      <c r="D91" s="26" t="s">
        <v>254</v>
      </c>
    </row>
    <row r="92" spans="1:4" ht="15.75" thickBot="1">
      <c r="A92" s="255" t="s">
        <v>50</v>
      </c>
      <c r="B92" s="256"/>
      <c r="C92" s="257"/>
      <c r="D92" s="2"/>
    </row>
    <row r="93" spans="1:4" ht="15">
      <c r="A93" s="29">
        <v>79</v>
      </c>
      <c r="B93" s="82" t="s">
        <v>139</v>
      </c>
      <c r="C93" s="83" t="s">
        <v>88</v>
      </c>
      <c r="D93" s="26" t="s">
        <v>267</v>
      </c>
    </row>
    <row r="94" spans="1:4" ht="15">
      <c r="A94" s="29">
        <v>80</v>
      </c>
      <c r="B94" s="82" t="s">
        <v>140</v>
      </c>
      <c r="C94" s="83" t="s">
        <v>89</v>
      </c>
      <c r="D94" s="26" t="s">
        <v>267</v>
      </c>
    </row>
    <row r="95" spans="1:4" ht="15">
      <c r="A95" s="29">
        <v>81</v>
      </c>
      <c r="B95" s="82" t="s">
        <v>141</v>
      </c>
      <c r="C95" s="83" t="s">
        <v>90</v>
      </c>
      <c r="D95" s="26" t="s">
        <v>267</v>
      </c>
    </row>
    <row r="96" spans="1:4" ht="15">
      <c r="A96" s="29">
        <v>82</v>
      </c>
      <c r="B96" s="82" t="s">
        <v>65</v>
      </c>
      <c r="C96" s="89" t="s">
        <v>100</v>
      </c>
      <c r="D96" s="26" t="s">
        <v>267</v>
      </c>
    </row>
    <row r="97" spans="1:4" ht="15.75" thickBot="1">
      <c r="A97" s="29">
        <v>83</v>
      </c>
      <c r="B97" s="82" t="s">
        <v>66</v>
      </c>
      <c r="C97" s="89" t="s">
        <v>100</v>
      </c>
      <c r="D97" s="26" t="s">
        <v>267</v>
      </c>
    </row>
    <row r="98" spans="1:4" ht="15.75" thickBot="1">
      <c r="A98" s="255" t="s">
        <v>16</v>
      </c>
      <c r="B98" s="256"/>
      <c r="C98" s="257"/>
      <c r="D98" s="2"/>
    </row>
    <row r="99" spans="1:4" ht="15">
      <c r="A99" s="29">
        <v>84</v>
      </c>
      <c r="B99" s="82" t="s">
        <v>9</v>
      </c>
      <c r="C99" s="83" t="s">
        <v>88</v>
      </c>
      <c r="D99" t="s">
        <v>16</v>
      </c>
    </row>
    <row r="100" spans="1:4" ht="15">
      <c r="A100" s="29">
        <v>85</v>
      </c>
      <c r="B100" s="82" t="s">
        <v>21</v>
      </c>
      <c r="C100" s="83" t="s">
        <v>89</v>
      </c>
      <c r="D100" t="s">
        <v>16</v>
      </c>
    </row>
    <row r="101" spans="1:4" ht="15">
      <c r="A101" s="29">
        <v>86</v>
      </c>
      <c r="B101" s="82" t="s">
        <v>67</v>
      </c>
      <c r="C101" s="83" t="s">
        <v>89</v>
      </c>
      <c r="D101" t="s">
        <v>16</v>
      </c>
    </row>
    <row r="102" spans="1:4" s="26" customFormat="1" ht="15">
      <c r="A102" s="29">
        <v>87</v>
      </c>
      <c r="B102" s="82" t="s">
        <v>69</v>
      </c>
      <c r="C102" s="89" t="s">
        <v>90</v>
      </c>
      <c r="D102" t="s">
        <v>16</v>
      </c>
    </row>
    <row r="103" spans="1:4" s="26" customFormat="1" ht="15.75" thickBot="1">
      <c r="A103" s="29">
        <v>88</v>
      </c>
      <c r="B103" s="82" t="s">
        <v>55</v>
      </c>
      <c r="C103" s="89" t="s">
        <v>92</v>
      </c>
      <c r="D103" t="s">
        <v>16</v>
      </c>
    </row>
    <row r="104" spans="1:3" ht="15.75" thickBot="1">
      <c r="A104" s="255" t="s">
        <v>47</v>
      </c>
      <c r="B104" s="256"/>
      <c r="C104" s="257"/>
    </row>
    <row r="105" spans="1:4" ht="15">
      <c r="A105" s="29" t="s">
        <v>278</v>
      </c>
      <c r="B105" s="127" t="s">
        <v>68</v>
      </c>
      <c r="C105" s="129" t="s">
        <v>88</v>
      </c>
      <c r="D105" t="s">
        <v>269</v>
      </c>
    </row>
    <row r="106" spans="1:4" ht="15">
      <c r="A106" s="29">
        <v>90</v>
      </c>
      <c r="B106" s="127" t="s">
        <v>70</v>
      </c>
      <c r="C106" s="129" t="s">
        <v>90</v>
      </c>
      <c r="D106" s="26" t="s">
        <v>269</v>
      </c>
    </row>
    <row r="107" spans="1:4" ht="15">
      <c r="A107" s="29">
        <v>91</v>
      </c>
      <c r="B107" s="127" t="s">
        <v>22</v>
      </c>
      <c r="C107" s="129" t="s">
        <v>91</v>
      </c>
      <c r="D107" s="26" t="s">
        <v>269</v>
      </c>
    </row>
    <row r="108" spans="1:4" ht="15.75" thickBot="1">
      <c r="A108" s="30">
        <v>92</v>
      </c>
      <c r="B108" s="128" t="s">
        <v>150</v>
      </c>
      <c r="C108" s="91" t="s">
        <v>92</v>
      </c>
      <c r="D108" s="26" t="s">
        <v>269</v>
      </c>
    </row>
    <row r="109" spans="2:4" ht="15">
      <c r="B109" s="191"/>
      <c r="C109" s="191"/>
      <c r="D109" s="195"/>
    </row>
  </sheetData>
  <sheetProtection/>
  <mergeCells count="15">
    <mergeCell ref="A10:C10"/>
    <mergeCell ref="A104:C104"/>
    <mergeCell ref="A92:C92"/>
    <mergeCell ref="A98:C98"/>
    <mergeCell ref="A2:C2"/>
    <mergeCell ref="A19:C19"/>
    <mergeCell ref="A26:C26"/>
    <mergeCell ref="A32:C32"/>
    <mergeCell ref="A39:C39"/>
    <mergeCell ref="A48:C48"/>
    <mergeCell ref="A55:C55"/>
    <mergeCell ref="A62:C62"/>
    <mergeCell ref="A69:C69"/>
    <mergeCell ref="A79:C79"/>
    <mergeCell ref="A87:C8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8">
    <tabColor theme="6" tint="-0.4999699890613556"/>
    <pageSetUpPr fitToPage="1"/>
  </sheetPr>
  <dimension ref="A1:Y53"/>
  <sheetViews>
    <sheetView zoomScalePageLayoutView="0" workbookViewId="0" topLeftCell="A4">
      <selection activeCell="Q9" sqref="Q9:X9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256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363" t="s">
        <v>101</v>
      </c>
      <c r="C5" s="364"/>
      <c r="D5" s="364"/>
      <c r="E5" s="364"/>
      <c r="F5" s="366" t="s">
        <v>80</v>
      </c>
      <c r="G5" s="366"/>
      <c r="H5" s="366"/>
      <c r="I5" s="367"/>
      <c r="J5" s="127"/>
      <c r="K5" s="136">
        <f>COUNTIF($W$16:$W$36,A5)</f>
        <v>6</v>
      </c>
      <c r="L5" s="132">
        <f>COUNTIF($X$16:$X$36,A5)</f>
        <v>0</v>
      </c>
      <c r="M5" s="135"/>
      <c r="N5" s="135"/>
      <c r="O5" s="368">
        <v>1</v>
      </c>
      <c r="P5" s="368"/>
      <c r="Q5" s="369" t="str">
        <f>B5</f>
        <v>Gene Wantz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355" t="s">
        <v>17</v>
      </c>
      <c r="C6" s="356"/>
      <c r="D6" s="356"/>
      <c r="E6" s="356"/>
      <c r="F6" s="358" t="s">
        <v>77</v>
      </c>
      <c r="G6" s="358"/>
      <c r="H6" s="358"/>
      <c r="I6" s="359"/>
      <c r="J6" s="127"/>
      <c r="K6" s="130">
        <f aca="true" t="shared" si="0" ref="K6:K11">COUNTIF($W$16:$W$36,A6)</f>
        <v>4</v>
      </c>
      <c r="L6" s="127">
        <f aca="true" t="shared" si="1" ref="L6:L11">COUNTIF($X$16:$X$36,A6)</f>
        <v>2</v>
      </c>
      <c r="M6" s="131">
        <v>2</v>
      </c>
      <c r="N6" s="131">
        <v>3</v>
      </c>
      <c r="O6" s="360">
        <v>3</v>
      </c>
      <c r="P6" s="360"/>
      <c r="Q6" s="361" t="str">
        <f aca="true" t="shared" si="2" ref="Q6:Q11">B6</f>
        <v>Chris Verwoert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355" t="s">
        <v>129</v>
      </c>
      <c r="C7" s="356"/>
      <c r="D7" s="356"/>
      <c r="E7" s="356"/>
      <c r="F7" s="358" t="s">
        <v>78</v>
      </c>
      <c r="G7" s="358"/>
      <c r="H7" s="358"/>
      <c r="I7" s="359"/>
      <c r="J7" s="127"/>
      <c r="K7" s="130">
        <f t="shared" si="0"/>
        <v>3</v>
      </c>
      <c r="L7" s="127">
        <f t="shared" si="1"/>
        <v>3</v>
      </c>
      <c r="M7" s="131">
        <v>3</v>
      </c>
      <c r="N7" s="131">
        <v>2</v>
      </c>
      <c r="O7" s="360">
        <v>4</v>
      </c>
      <c r="P7" s="360"/>
      <c r="Q7" s="361" t="str">
        <f t="shared" si="2"/>
        <v>Sheridan Senan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355" t="s">
        <v>18</v>
      </c>
      <c r="C8" s="356"/>
      <c r="D8" s="356"/>
      <c r="E8" s="356"/>
      <c r="F8" s="358" t="s">
        <v>84</v>
      </c>
      <c r="G8" s="358"/>
      <c r="H8" s="358"/>
      <c r="I8" s="359"/>
      <c r="J8" s="127"/>
      <c r="K8" s="130">
        <f t="shared" si="0"/>
        <v>3</v>
      </c>
      <c r="L8" s="127">
        <f t="shared" si="1"/>
        <v>3</v>
      </c>
      <c r="M8" s="131">
        <v>2</v>
      </c>
      <c r="N8" s="131">
        <v>3</v>
      </c>
      <c r="O8" s="360">
        <v>5</v>
      </c>
      <c r="P8" s="360"/>
      <c r="Q8" s="361" t="str">
        <f t="shared" si="2"/>
        <v>Pepijn Surmont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355" t="s">
        <v>137</v>
      </c>
      <c r="C9" s="356"/>
      <c r="D9" s="356"/>
      <c r="E9" s="356"/>
      <c r="F9" s="358" t="s">
        <v>82</v>
      </c>
      <c r="G9" s="358"/>
      <c r="H9" s="358"/>
      <c r="I9" s="359"/>
      <c r="J9" s="127"/>
      <c r="K9" s="130">
        <f t="shared" si="0"/>
        <v>0</v>
      </c>
      <c r="L9" s="127">
        <f t="shared" si="1"/>
        <v>6</v>
      </c>
      <c r="M9" s="131"/>
      <c r="N9" s="131"/>
      <c r="O9" s="360">
        <v>7</v>
      </c>
      <c r="P9" s="360"/>
      <c r="Q9" s="361" t="str">
        <f t="shared" si="2"/>
        <v>Jeremy De Groot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460" t="s">
        <v>104</v>
      </c>
      <c r="C10" s="358"/>
      <c r="D10" s="358"/>
      <c r="E10" s="358"/>
      <c r="F10" s="358" t="s">
        <v>81</v>
      </c>
      <c r="G10" s="358"/>
      <c r="H10" s="358"/>
      <c r="I10" s="359"/>
      <c r="J10" s="127"/>
      <c r="K10" s="130">
        <f>COUNTIF($W$16:$W$36,A10)</f>
        <v>4</v>
      </c>
      <c r="L10" s="127">
        <f>COUNTIF($X$16:$X$36,A10)</f>
        <v>2</v>
      </c>
      <c r="M10" s="131">
        <v>3</v>
      </c>
      <c r="N10" s="131">
        <v>2</v>
      </c>
      <c r="O10" s="360">
        <v>2</v>
      </c>
      <c r="P10" s="360"/>
      <c r="Q10" s="361" t="str">
        <f>B10</f>
        <v>Noé Tibold</v>
      </c>
      <c r="R10" s="361"/>
      <c r="S10" s="361"/>
      <c r="T10" s="361"/>
      <c r="U10" s="361"/>
      <c r="V10" s="361"/>
      <c r="W10" s="361"/>
      <c r="X10" s="362"/>
    </row>
    <row r="11" spans="1:24" ht="15.75" thickBot="1">
      <c r="A11" s="32" t="s">
        <v>7</v>
      </c>
      <c r="B11" s="461" t="s">
        <v>117</v>
      </c>
      <c r="C11" s="377"/>
      <c r="D11" s="377"/>
      <c r="E11" s="377"/>
      <c r="F11" s="377" t="s">
        <v>83</v>
      </c>
      <c r="G11" s="377"/>
      <c r="H11" s="377"/>
      <c r="I11" s="378"/>
      <c r="J11" s="127"/>
      <c r="K11" s="137">
        <f t="shared" si="0"/>
        <v>1</v>
      </c>
      <c r="L11" s="128">
        <f t="shared" si="1"/>
        <v>5</v>
      </c>
      <c r="M11" s="139"/>
      <c r="N11" s="139"/>
      <c r="O11" s="379">
        <v>6</v>
      </c>
      <c r="P11" s="379"/>
      <c r="Q11" s="380" t="str">
        <f t="shared" si="2"/>
        <v>Fin Smekens</v>
      </c>
      <c r="R11" s="380"/>
      <c r="S11" s="380"/>
      <c r="T11" s="380"/>
      <c r="U11" s="380"/>
      <c r="V11" s="380"/>
      <c r="W11" s="380"/>
      <c r="X11" s="381"/>
    </row>
    <row r="12" spans="1:25" ht="1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>
      <c r="A14" s="371" t="s">
        <v>46</v>
      </c>
      <c r="B14" s="372"/>
      <c r="C14" s="372"/>
      <c r="D14" s="372"/>
      <c r="E14" s="372"/>
      <c r="F14" s="372"/>
      <c r="G14" s="372"/>
      <c r="H14" s="373"/>
      <c r="I14" s="26"/>
      <c r="J14" s="26"/>
      <c r="K14" s="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4" ht="15.75" thickBot="1">
      <c r="A15" s="36" t="s">
        <v>27</v>
      </c>
      <c r="B15" s="126" t="s">
        <v>29</v>
      </c>
      <c r="C15" s="36" t="s">
        <v>24</v>
      </c>
      <c r="D15" s="382" t="s">
        <v>33</v>
      </c>
      <c r="E15" s="382"/>
      <c r="F15" s="382"/>
      <c r="G15" s="382"/>
      <c r="H15" s="382"/>
      <c r="I15" s="383" t="s">
        <v>34</v>
      </c>
      <c r="J15" s="382"/>
      <c r="K15" s="371" t="s">
        <v>35</v>
      </c>
      <c r="L15" s="384"/>
      <c r="M15" s="372" t="s">
        <v>36</v>
      </c>
      <c r="N15" s="384"/>
      <c r="O15" s="372" t="s">
        <v>37</v>
      </c>
      <c r="P15" s="384"/>
      <c r="Q15" s="372" t="s">
        <v>38</v>
      </c>
      <c r="R15" s="384"/>
      <c r="S15" s="372" t="s">
        <v>39</v>
      </c>
      <c r="T15" s="373"/>
      <c r="U15" s="371" t="s">
        <v>32</v>
      </c>
      <c r="V15" s="372"/>
      <c r="W15" s="36" t="s">
        <v>30</v>
      </c>
      <c r="X15" s="36" t="s">
        <v>31</v>
      </c>
    </row>
    <row r="16" spans="1:24" ht="15">
      <c r="A16" s="28">
        <v>13</v>
      </c>
      <c r="B16" s="136" t="s">
        <v>48</v>
      </c>
      <c r="C16" s="99">
        <v>0.5625</v>
      </c>
      <c r="D16" s="132" t="s">
        <v>2</v>
      </c>
      <c r="E16" s="132" t="str">
        <f>VLOOKUP(D16,$A$5:$I$11,2)</f>
        <v>Chris Verwoert</v>
      </c>
      <c r="F16" s="132" t="s">
        <v>8</v>
      </c>
      <c r="G16" s="132" t="str">
        <f>VLOOKUP(H16,$A$5:$I$11,2)</f>
        <v>Jeremy De Groot</v>
      </c>
      <c r="H16" s="132" t="s">
        <v>5</v>
      </c>
      <c r="I16" s="31" t="s">
        <v>6</v>
      </c>
      <c r="J16" s="132" t="str">
        <f>VLOOKUP(I16,$A$5:$I$11,2)</f>
        <v>Noé Tibold</v>
      </c>
      <c r="K16" s="40">
        <v>11</v>
      </c>
      <c r="L16" s="44">
        <v>8</v>
      </c>
      <c r="M16" s="135">
        <v>11</v>
      </c>
      <c r="N16" s="44">
        <v>7</v>
      </c>
      <c r="O16" s="135">
        <v>11</v>
      </c>
      <c r="P16" s="44">
        <v>5</v>
      </c>
      <c r="Q16" s="135"/>
      <c r="R16" s="44"/>
      <c r="S16" s="135"/>
      <c r="T16" s="42"/>
      <c r="U16" s="136">
        <f>IF(K16&gt;L16,1,0)+IF(M16&gt;N16,1,0)+IF(O16&gt;P16,1,0)+IF(Q16&gt;R16,1,0)+IF(S16&gt;T16,1,0)</f>
        <v>3</v>
      </c>
      <c r="V16" s="133">
        <f>IF(K16&lt;L16,1,0)+IF(M16&lt;N16,1,0)+IF(O16&lt;P16,1,0)+IF(Q16&lt;R16,1,0)+IF(S16&lt;T16,1,0)</f>
        <v>0</v>
      </c>
      <c r="W16" s="29" t="str">
        <f>IF(U16&gt;V16,D16,IF(U16&lt;V16,H16,""))</f>
        <v>B</v>
      </c>
      <c r="X16" s="28" t="str">
        <f>IF(U16&gt;V16,H16,IF(U16&lt;V16,D16,""))</f>
        <v>E</v>
      </c>
    </row>
    <row r="17" spans="1:24" ht="15">
      <c r="A17" s="29">
        <v>14</v>
      </c>
      <c r="B17" s="130" t="s">
        <v>48</v>
      </c>
      <c r="C17" s="100">
        <v>0.5625</v>
      </c>
      <c r="D17" s="127" t="s">
        <v>3</v>
      </c>
      <c r="E17" s="127" t="str">
        <f aca="true" t="shared" si="3" ref="E17:E36">VLOOKUP(D17,$A$5:$I$11,2)</f>
        <v>Sheridan Senan</v>
      </c>
      <c r="F17" s="127" t="s">
        <v>8</v>
      </c>
      <c r="G17" s="127" t="str">
        <f aca="true" t="shared" si="4" ref="G17:G36">VLOOKUP(H17,$A$5:$I$11,2)</f>
        <v>Pepijn Surmont</v>
      </c>
      <c r="H17" s="127" t="s">
        <v>4</v>
      </c>
      <c r="I17" s="88" t="s">
        <v>7</v>
      </c>
      <c r="J17" s="127" t="str">
        <f aca="true" t="shared" si="5" ref="J17:J36">VLOOKUP(I17,$A$5:$I$11,2)</f>
        <v>Fin Smekens</v>
      </c>
      <c r="K17" s="41">
        <v>11</v>
      </c>
      <c r="L17" s="45">
        <v>6</v>
      </c>
      <c r="M17" s="131">
        <v>12</v>
      </c>
      <c r="N17" s="45">
        <v>14</v>
      </c>
      <c r="O17" s="131">
        <v>5</v>
      </c>
      <c r="P17" s="45">
        <v>11</v>
      </c>
      <c r="Q17" s="131">
        <v>13</v>
      </c>
      <c r="R17" s="45">
        <v>11</v>
      </c>
      <c r="S17" s="131">
        <v>11</v>
      </c>
      <c r="T17" s="43">
        <v>7</v>
      </c>
      <c r="U17" s="130">
        <f aca="true" t="shared" si="6" ref="U17:U36">IF(K17&gt;L17,1,0)+IF(M17&gt;N17,1,0)+IF(O17&gt;P17,1,0)+IF(Q17&gt;R17,1,0)+IF(S17&gt;T17,1,0)</f>
        <v>3</v>
      </c>
      <c r="V17" s="129">
        <f aca="true" t="shared" si="7" ref="V17:V36">IF(K17&lt;L17,1,0)+IF(M17&lt;N17,1,0)+IF(O17&lt;P17,1,0)+IF(Q17&lt;R17,1,0)+IF(S17&lt;T17,1,0)</f>
        <v>2</v>
      </c>
      <c r="W17" s="29" t="str">
        <f aca="true" t="shared" si="8" ref="W17:W36">IF(U17&gt;V17,D17,IF(U17&lt;V17,H17,""))</f>
        <v>C</v>
      </c>
      <c r="X17" s="29" t="str">
        <f aca="true" t="shared" si="9" ref="X17:X36">IF(U17&gt;V17,H17,IF(U17&lt;V17,D17,""))</f>
        <v>D</v>
      </c>
    </row>
    <row r="18" spans="1:24" ht="15">
      <c r="A18" s="29">
        <v>13</v>
      </c>
      <c r="B18" s="130" t="s">
        <v>48</v>
      </c>
      <c r="C18" s="100">
        <v>0.579861111111111</v>
      </c>
      <c r="D18" s="127" t="s">
        <v>1</v>
      </c>
      <c r="E18" s="127" t="str">
        <f t="shared" si="3"/>
        <v>Gene Wantz</v>
      </c>
      <c r="F18" s="127" t="s">
        <v>8</v>
      </c>
      <c r="G18" s="127" t="str">
        <f t="shared" si="4"/>
        <v>Noé Tibold</v>
      </c>
      <c r="H18" s="127" t="s">
        <v>6</v>
      </c>
      <c r="I18" s="88" t="s">
        <v>4</v>
      </c>
      <c r="J18" s="127" t="str">
        <f t="shared" si="5"/>
        <v>Pepijn Surmont</v>
      </c>
      <c r="K18" s="41">
        <v>12</v>
      </c>
      <c r="L18" s="45">
        <v>10</v>
      </c>
      <c r="M18" s="131">
        <v>11</v>
      </c>
      <c r="N18" s="45">
        <v>6</v>
      </c>
      <c r="O18" s="131">
        <v>11</v>
      </c>
      <c r="P18" s="45">
        <v>4</v>
      </c>
      <c r="Q18" s="131"/>
      <c r="R18" s="45"/>
      <c r="S18" s="131"/>
      <c r="T18" s="43"/>
      <c r="U18" s="130">
        <f t="shared" si="6"/>
        <v>3</v>
      </c>
      <c r="V18" s="129">
        <f t="shared" si="7"/>
        <v>0</v>
      </c>
      <c r="W18" s="29" t="str">
        <f t="shared" si="8"/>
        <v>A</v>
      </c>
      <c r="X18" s="29" t="str">
        <f t="shared" si="9"/>
        <v>F</v>
      </c>
    </row>
    <row r="19" spans="1:24" ht="15">
      <c r="A19" s="29">
        <v>14</v>
      </c>
      <c r="B19" s="130" t="s">
        <v>48</v>
      </c>
      <c r="C19" s="100">
        <v>0.579861111111111</v>
      </c>
      <c r="D19" s="127" t="s">
        <v>2</v>
      </c>
      <c r="E19" s="127" t="str">
        <f t="shared" si="3"/>
        <v>Chris Verwoert</v>
      </c>
      <c r="F19" s="127" t="s">
        <v>8</v>
      </c>
      <c r="G19" s="127" t="str">
        <f t="shared" si="4"/>
        <v>Sheridan Senan</v>
      </c>
      <c r="H19" s="127" t="s">
        <v>3</v>
      </c>
      <c r="I19" s="88" t="s">
        <v>5</v>
      </c>
      <c r="J19" s="127" t="str">
        <f t="shared" si="5"/>
        <v>Jeremy De Groot</v>
      </c>
      <c r="K19" s="41">
        <v>5</v>
      </c>
      <c r="L19" s="45">
        <v>11</v>
      </c>
      <c r="M19" s="131">
        <v>11</v>
      </c>
      <c r="N19" s="45">
        <v>9</v>
      </c>
      <c r="O19" s="131">
        <v>11</v>
      </c>
      <c r="P19" s="45">
        <v>8</v>
      </c>
      <c r="Q19" s="131">
        <v>13</v>
      </c>
      <c r="R19" s="45">
        <v>11</v>
      </c>
      <c r="S19" s="131"/>
      <c r="T19" s="43"/>
      <c r="U19" s="130">
        <f t="shared" si="6"/>
        <v>3</v>
      </c>
      <c r="V19" s="129">
        <f t="shared" si="7"/>
        <v>1</v>
      </c>
      <c r="W19" s="29" t="str">
        <f t="shared" si="8"/>
        <v>B</v>
      </c>
      <c r="X19" s="29" t="str">
        <f t="shared" si="9"/>
        <v>C</v>
      </c>
    </row>
    <row r="20" spans="1:24" ht="15">
      <c r="A20" s="29">
        <v>13</v>
      </c>
      <c r="B20" s="130" t="s">
        <v>48</v>
      </c>
      <c r="C20" s="100">
        <v>0.5972222222222222</v>
      </c>
      <c r="D20" s="127" t="s">
        <v>5</v>
      </c>
      <c r="E20" s="127" t="str">
        <f t="shared" si="3"/>
        <v>Jeremy De Groot</v>
      </c>
      <c r="F20" s="127" t="s">
        <v>8</v>
      </c>
      <c r="G20" s="127" t="str">
        <f t="shared" si="4"/>
        <v>Fin Smekens</v>
      </c>
      <c r="H20" s="127" t="s">
        <v>7</v>
      </c>
      <c r="I20" s="88" t="s">
        <v>2</v>
      </c>
      <c r="J20" s="127" t="str">
        <f t="shared" si="5"/>
        <v>Chris Verwoert</v>
      </c>
      <c r="K20" s="41">
        <v>7</v>
      </c>
      <c r="L20" s="45">
        <v>11</v>
      </c>
      <c r="M20" s="131">
        <v>6</v>
      </c>
      <c r="N20" s="45">
        <v>11</v>
      </c>
      <c r="O20" s="131">
        <v>9</v>
      </c>
      <c r="P20" s="45">
        <v>11</v>
      </c>
      <c r="Q20" s="131"/>
      <c r="R20" s="45"/>
      <c r="S20" s="131"/>
      <c r="T20" s="43"/>
      <c r="U20" s="130">
        <f t="shared" si="6"/>
        <v>0</v>
      </c>
      <c r="V20" s="129">
        <f t="shared" si="7"/>
        <v>3</v>
      </c>
      <c r="W20" s="29" t="str">
        <f t="shared" si="8"/>
        <v>G</v>
      </c>
      <c r="X20" s="29" t="str">
        <f t="shared" si="9"/>
        <v>E</v>
      </c>
    </row>
    <row r="21" spans="1:24" ht="15">
      <c r="A21" s="29">
        <v>14</v>
      </c>
      <c r="B21" s="130" t="s">
        <v>48</v>
      </c>
      <c r="C21" s="100">
        <v>0.5972222222222222</v>
      </c>
      <c r="D21" s="127" t="s">
        <v>4</v>
      </c>
      <c r="E21" s="127" t="str">
        <f t="shared" si="3"/>
        <v>Pepijn Surmont</v>
      </c>
      <c r="F21" s="127" t="s">
        <v>8</v>
      </c>
      <c r="G21" s="127" t="str">
        <f t="shared" si="4"/>
        <v>Gene Wantz</v>
      </c>
      <c r="H21" s="127" t="s">
        <v>1</v>
      </c>
      <c r="I21" s="88" t="s">
        <v>3</v>
      </c>
      <c r="J21" s="127" t="str">
        <f t="shared" si="5"/>
        <v>Sheridan Senan</v>
      </c>
      <c r="K21" s="41">
        <v>2</v>
      </c>
      <c r="L21" s="45">
        <v>11</v>
      </c>
      <c r="M21" s="131">
        <v>3</v>
      </c>
      <c r="N21" s="45">
        <v>11</v>
      </c>
      <c r="O21" s="131">
        <v>1</v>
      </c>
      <c r="P21" s="45">
        <v>11</v>
      </c>
      <c r="Q21" s="131"/>
      <c r="R21" s="45"/>
      <c r="S21" s="131"/>
      <c r="T21" s="43"/>
      <c r="U21" s="130">
        <f t="shared" si="6"/>
        <v>0</v>
      </c>
      <c r="V21" s="129">
        <f t="shared" si="7"/>
        <v>3</v>
      </c>
      <c r="W21" s="29" t="str">
        <f t="shared" si="8"/>
        <v>A</v>
      </c>
      <c r="X21" s="29" t="str">
        <f t="shared" si="9"/>
        <v>D</v>
      </c>
    </row>
    <row r="22" spans="1:24" ht="15">
      <c r="A22" s="29">
        <v>13</v>
      </c>
      <c r="B22" s="130" t="s">
        <v>48</v>
      </c>
      <c r="C22" s="100">
        <v>0.6145833333333334</v>
      </c>
      <c r="D22" s="127" t="s">
        <v>7</v>
      </c>
      <c r="E22" s="127" t="str">
        <f t="shared" si="3"/>
        <v>Fin Smekens</v>
      </c>
      <c r="F22" s="127" t="s">
        <v>8</v>
      </c>
      <c r="G22" s="127" t="str">
        <f t="shared" si="4"/>
        <v>Chris Verwoert</v>
      </c>
      <c r="H22" s="127" t="s">
        <v>2</v>
      </c>
      <c r="I22" s="88" t="s">
        <v>1</v>
      </c>
      <c r="J22" s="127" t="str">
        <f t="shared" si="5"/>
        <v>Gene Wantz</v>
      </c>
      <c r="K22" s="41">
        <v>6</v>
      </c>
      <c r="L22" s="45">
        <v>11</v>
      </c>
      <c r="M22" s="131">
        <v>11</v>
      </c>
      <c r="N22" s="45">
        <v>13</v>
      </c>
      <c r="O22" s="131">
        <v>3</v>
      </c>
      <c r="P22" s="45">
        <v>11</v>
      </c>
      <c r="Q22" s="131"/>
      <c r="R22" s="45"/>
      <c r="S22" s="131"/>
      <c r="T22" s="43"/>
      <c r="U22" s="130">
        <f t="shared" si="6"/>
        <v>0</v>
      </c>
      <c r="V22" s="129">
        <f t="shared" si="7"/>
        <v>3</v>
      </c>
      <c r="W22" s="29" t="str">
        <f t="shared" si="8"/>
        <v>B</v>
      </c>
      <c r="X22" s="29" t="str">
        <f t="shared" si="9"/>
        <v>G</v>
      </c>
    </row>
    <row r="23" spans="1:24" ht="15">
      <c r="A23" s="29">
        <v>14</v>
      </c>
      <c r="B23" s="130" t="s">
        <v>48</v>
      </c>
      <c r="C23" s="100">
        <v>0.6145833333333334</v>
      </c>
      <c r="D23" s="127" t="s">
        <v>6</v>
      </c>
      <c r="E23" s="127" t="str">
        <f t="shared" si="3"/>
        <v>Noé Tibold</v>
      </c>
      <c r="F23" s="127" t="s">
        <v>8</v>
      </c>
      <c r="G23" s="127" t="str">
        <f t="shared" si="4"/>
        <v>Sheridan Senan</v>
      </c>
      <c r="H23" s="127" t="s">
        <v>3</v>
      </c>
      <c r="I23" s="88" t="s">
        <v>4</v>
      </c>
      <c r="J23" s="127" t="str">
        <f t="shared" si="5"/>
        <v>Pepijn Surmont</v>
      </c>
      <c r="K23" s="41">
        <v>10</v>
      </c>
      <c r="L23" s="45">
        <v>12</v>
      </c>
      <c r="M23" s="131">
        <v>7</v>
      </c>
      <c r="N23" s="45">
        <v>11</v>
      </c>
      <c r="O23" s="131">
        <v>11</v>
      </c>
      <c r="P23" s="45">
        <v>5</v>
      </c>
      <c r="Q23" s="131">
        <v>11</v>
      </c>
      <c r="R23" s="45">
        <v>8</v>
      </c>
      <c r="S23" s="131">
        <v>11</v>
      </c>
      <c r="T23" s="43">
        <v>8</v>
      </c>
      <c r="U23" s="130">
        <f t="shared" si="6"/>
        <v>3</v>
      </c>
      <c r="V23" s="129">
        <f t="shared" si="7"/>
        <v>2</v>
      </c>
      <c r="W23" s="29" t="str">
        <f t="shared" si="8"/>
        <v>F</v>
      </c>
      <c r="X23" s="29" t="str">
        <f t="shared" si="9"/>
        <v>C</v>
      </c>
    </row>
    <row r="24" spans="1:24" ht="15">
      <c r="A24" s="29">
        <v>13</v>
      </c>
      <c r="B24" s="130" t="s">
        <v>48</v>
      </c>
      <c r="C24" s="100">
        <v>0.6319444444444444</v>
      </c>
      <c r="D24" s="127" t="s">
        <v>5</v>
      </c>
      <c r="E24" s="127" t="str">
        <f t="shared" si="3"/>
        <v>Jeremy De Groot</v>
      </c>
      <c r="F24" s="127" t="s">
        <v>8</v>
      </c>
      <c r="G24" s="127" t="str">
        <f t="shared" si="4"/>
        <v>Pepijn Surmont</v>
      </c>
      <c r="H24" s="127" t="s">
        <v>4</v>
      </c>
      <c r="I24" s="88" t="s">
        <v>2</v>
      </c>
      <c r="J24" s="127" t="str">
        <f t="shared" si="5"/>
        <v>Chris Verwoert</v>
      </c>
      <c r="K24" s="41">
        <v>11</v>
      </c>
      <c r="L24" s="45">
        <v>9</v>
      </c>
      <c r="M24" s="131">
        <v>3</v>
      </c>
      <c r="N24" s="45">
        <v>11</v>
      </c>
      <c r="O24" s="131">
        <v>5</v>
      </c>
      <c r="P24" s="45">
        <v>11</v>
      </c>
      <c r="Q24" s="131">
        <v>8</v>
      </c>
      <c r="R24" s="45">
        <v>11</v>
      </c>
      <c r="S24" s="131"/>
      <c r="T24" s="43"/>
      <c r="U24" s="130">
        <f t="shared" si="6"/>
        <v>1</v>
      </c>
      <c r="V24" s="129">
        <f t="shared" si="7"/>
        <v>3</v>
      </c>
      <c r="W24" s="29" t="str">
        <f t="shared" si="8"/>
        <v>D</v>
      </c>
      <c r="X24" s="29" t="str">
        <f t="shared" si="9"/>
        <v>E</v>
      </c>
    </row>
    <row r="25" spans="1:24" ht="15">
      <c r="A25" s="29">
        <v>14</v>
      </c>
      <c r="B25" s="130" t="s">
        <v>48</v>
      </c>
      <c r="C25" s="100">
        <v>0.6319444444444444</v>
      </c>
      <c r="D25" s="127" t="s">
        <v>1</v>
      </c>
      <c r="E25" s="127" t="str">
        <f t="shared" si="3"/>
        <v>Gene Wantz</v>
      </c>
      <c r="F25" s="127" t="s">
        <v>8</v>
      </c>
      <c r="G25" s="127" t="str">
        <f t="shared" si="4"/>
        <v>Fin Smekens</v>
      </c>
      <c r="H25" s="127" t="s">
        <v>7</v>
      </c>
      <c r="I25" s="88" t="s">
        <v>6</v>
      </c>
      <c r="J25" s="127" t="str">
        <f t="shared" si="5"/>
        <v>Noé Tibold</v>
      </c>
      <c r="K25" s="41">
        <v>11</v>
      </c>
      <c r="L25" s="45">
        <v>8</v>
      </c>
      <c r="M25" s="131">
        <v>11</v>
      </c>
      <c r="N25" s="45">
        <v>4</v>
      </c>
      <c r="O25" s="131">
        <v>11</v>
      </c>
      <c r="P25" s="45">
        <v>4</v>
      </c>
      <c r="Q25" s="131"/>
      <c r="R25" s="45"/>
      <c r="S25" s="131"/>
      <c r="T25" s="43"/>
      <c r="U25" s="130">
        <f t="shared" si="6"/>
        <v>3</v>
      </c>
      <c r="V25" s="129">
        <f t="shared" si="7"/>
        <v>0</v>
      </c>
      <c r="W25" s="29" t="str">
        <f t="shared" si="8"/>
        <v>A</v>
      </c>
      <c r="X25" s="29" t="str">
        <f t="shared" si="9"/>
        <v>G</v>
      </c>
    </row>
    <row r="26" spans="1:24" ht="15">
      <c r="A26" s="29">
        <v>13</v>
      </c>
      <c r="B26" s="130" t="s">
        <v>48</v>
      </c>
      <c r="C26" s="100">
        <v>0.6493055555555556</v>
      </c>
      <c r="D26" s="127" t="s">
        <v>2</v>
      </c>
      <c r="E26" s="127" t="str">
        <f t="shared" si="3"/>
        <v>Chris Verwoert</v>
      </c>
      <c r="F26" s="127" t="s">
        <v>8</v>
      </c>
      <c r="G26" s="127" t="str">
        <f t="shared" si="4"/>
        <v>Noé Tibold</v>
      </c>
      <c r="H26" s="127" t="s">
        <v>6</v>
      </c>
      <c r="I26" s="88" t="s">
        <v>1</v>
      </c>
      <c r="J26" s="127" t="str">
        <f t="shared" si="5"/>
        <v>Gene Wantz</v>
      </c>
      <c r="K26" s="41">
        <v>5</v>
      </c>
      <c r="L26" s="45">
        <v>11</v>
      </c>
      <c r="M26" s="131">
        <v>11</v>
      </c>
      <c r="N26" s="45">
        <v>9</v>
      </c>
      <c r="O26" s="131">
        <v>9</v>
      </c>
      <c r="P26" s="45">
        <v>11</v>
      </c>
      <c r="Q26" s="131">
        <v>11</v>
      </c>
      <c r="R26" s="45">
        <v>9</v>
      </c>
      <c r="S26" s="131">
        <v>9</v>
      </c>
      <c r="T26" s="43">
        <v>11</v>
      </c>
      <c r="U26" s="130">
        <f t="shared" si="6"/>
        <v>2</v>
      </c>
      <c r="V26" s="129">
        <f t="shared" si="7"/>
        <v>3</v>
      </c>
      <c r="W26" s="29" t="str">
        <f t="shared" si="8"/>
        <v>F</v>
      </c>
      <c r="X26" s="29" t="str">
        <f t="shared" si="9"/>
        <v>B</v>
      </c>
    </row>
    <row r="27" spans="1:24" ht="15">
      <c r="A27" s="29">
        <v>14</v>
      </c>
      <c r="B27" s="130" t="s">
        <v>48</v>
      </c>
      <c r="C27" s="100">
        <v>0.6493055555555556</v>
      </c>
      <c r="D27" s="127" t="s">
        <v>3</v>
      </c>
      <c r="E27" s="127" t="str">
        <f t="shared" si="3"/>
        <v>Sheridan Senan</v>
      </c>
      <c r="F27" s="127" t="s">
        <v>8</v>
      </c>
      <c r="G27" s="127" t="str">
        <f t="shared" si="4"/>
        <v>Jeremy De Groot</v>
      </c>
      <c r="H27" s="127" t="s">
        <v>5</v>
      </c>
      <c r="I27" s="88" t="s">
        <v>7</v>
      </c>
      <c r="J27" s="127" t="str">
        <f t="shared" si="5"/>
        <v>Fin Smekens</v>
      </c>
      <c r="K27" s="41">
        <v>11</v>
      </c>
      <c r="L27" s="45">
        <v>0</v>
      </c>
      <c r="M27" s="131">
        <v>11</v>
      </c>
      <c r="N27" s="45">
        <v>5</v>
      </c>
      <c r="O27" s="131">
        <v>11</v>
      </c>
      <c r="P27" s="45">
        <v>3</v>
      </c>
      <c r="Q27" s="131"/>
      <c r="R27" s="45"/>
      <c r="S27" s="131"/>
      <c r="T27" s="43"/>
      <c r="U27" s="130">
        <f t="shared" si="6"/>
        <v>3</v>
      </c>
      <c r="V27" s="129">
        <f t="shared" si="7"/>
        <v>0</v>
      </c>
      <c r="W27" s="29" t="str">
        <f t="shared" si="8"/>
        <v>C</v>
      </c>
      <c r="X27" s="29" t="str">
        <f t="shared" si="9"/>
        <v>E</v>
      </c>
    </row>
    <row r="28" spans="1:24" ht="15">
      <c r="A28" s="29">
        <v>13</v>
      </c>
      <c r="B28" s="130" t="s">
        <v>48</v>
      </c>
      <c r="C28" s="100">
        <v>0.6666666666666666</v>
      </c>
      <c r="D28" s="127" t="s">
        <v>4</v>
      </c>
      <c r="E28" s="127" t="str">
        <f t="shared" si="3"/>
        <v>Pepijn Surmont</v>
      </c>
      <c r="F28" s="127" t="s">
        <v>8</v>
      </c>
      <c r="G28" s="127" t="str">
        <f t="shared" si="4"/>
        <v>Chris Verwoert</v>
      </c>
      <c r="H28" s="127" t="s">
        <v>2</v>
      </c>
      <c r="I28" s="88" t="s">
        <v>3</v>
      </c>
      <c r="J28" s="127" t="str">
        <f t="shared" si="5"/>
        <v>Sheridan Senan</v>
      </c>
      <c r="K28" s="41">
        <v>6</v>
      </c>
      <c r="L28" s="45">
        <v>11</v>
      </c>
      <c r="M28" s="131">
        <v>11</v>
      </c>
      <c r="N28" s="45">
        <v>7</v>
      </c>
      <c r="O28" s="131">
        <v>11</v>
      </c>
      <c r="P28" s="45">
        <v>5</v>
      </c>
      <c r="Q28" s="131">
        <v>8</v>
      </c>
      <c r="R28" s="45">
        <v>11</v>
      </c>
      <c r="S28" s="131">
        <v>7</v>
      </c>
      <c r="T28" s="43">
        <v>11</v>
      </c>
      <c r="U28" s="130">
        <f t="shared" si="6"/>
        <v>2</v>
      </c>
      <c r="V28" s="129">
        <f t="shared" si="7"/>
        <v>3</v>
      </c>
      <c r="W28" s="29" t="str">
        <f t="shared" si="8"/>
        <v>B</v>
      </c>
      <c r="X28" s="29" t="str">
        <f t="shared" si="9"/>
        <v>D</v>
      </c>
    </row>
    <row r="29" spans="1:24" ht="15">
      <c r="A29" s="29">
        <v>14</v>
      </c>
      <c r="B29" s="130" t="s">
        <v>48</v>
      </c>
      <c r="C29" s="100">
        <v>0.6666666666666666</v>
      </c>
      <c r="D29" s="127" t="s">
        <v>6</v>
      </c>
      <c r="E29" s="127" t="str">
        <f t="shared" si="3"/>
        <v>Noé Tibold</v>
      </c>
      <c r="F29" s="127" t="s">
        <v>8</v>
      </c>
      <c r="G29" s="127" t="str">
        <f t="shared" si="4"/>
        <v>Fin Smekens</v>
      </c>
      <c r="H29" s="127" t="s">
        <v>7</v>
      </c>
      <c r="I29" s="88" t="s">
        <v>5</v>
      </c>
      <c r="J29" s="127" t="str">
        <f t="shared" si="5"/>
        <v>Jeremy De Groot</v>
      </c>
      <c r="K29" s="41">
        <v>11</v>
      </c>
      <c r="L29" s="45">
        <v>4</v>
      </c>
      <c r="M29" s="131">
        <v>11</v>
      </c>
      <c r="N29" s="45">
        <v>3</v>
      </c>
      <c r="O29" s="131">
        <v>9</v>
      </c>
      <c r="P29" s="45">
        <v>11</v>
      </c>
      <c r="Q29" s="131">
        <v>11</v>
      </c>
      <c r="R29" s="45">
        <v>4</v>
      </c>
      <c r="S29" s="131"/>
      <c r="T29" s="43"/>
      <c r="U29" s="130">
        <f t="shared" si="6"/>
        <v>3</v>
      </c>
      <c r="V29" s="129">
        <f t="shared" si="7"/>
        <v>1</v>
      </c>
      <c r="W29" s="29" t="str">
        <f t="shared" si="8"/>
        <v>F</v>
      </c>
      <c r="X29" s="29" t="str">
        <f t="shared" si="9"/>
        <v>G</v>
      </c>
    </row>
    <row r="30" spans="1:24" ht="15">
      <c r="A30" s="29">
        <v>13</v>
      </c>
      <c r="B30" s="130" t="s">
        <v>48</v>
      </c>
      <c r="C30" s="100">
        <v>0.6840277777777778</v>
      </c>
      <c r="D30" s="127" t="s">
        <v>5</v>
      </c>
      <c r="E30" s="127" t="str">
        <f t="shared" si="3"/>
        <v>Jeremy De Groot</v>
      </c>
      <c r="F30" s="127" t="s">
        <v>8</v>
      </c>
      <c r="G30" s="127" t="str">
        <f t="shared" si="4"/>
        <v>Gene Wantz</v>
      </c>
      <c r="H30" s="127" t="s">
        <v>1</v>
      </c>
      <c r="I30" s="88" t="s">
        <v>2</v>
      </c>
      <c r="J30" s="127" t="str">
        <f t="shared" si="5"/>
        <v>Chris Verwoert</v>
      </c>
      <c r="K30" s="41">
        <v>5</v>
      </c>
      <c r="L30" s="45">
        <v>11</v>
      </c>
      <c r="M30" s="131">
        <v>1</v>
      </c>
      <c r="N30" s="45">
        <v>11</v>
      </c>
      <c r="O30" s="131">
        <v>3</v>
      </c>
      <c r="P30" s="45">
        <v>11</v>
      </c>
      <c r="Q30" s="131"/>
      <c r="R30" s="45"/>
      <c r="S30" s="131"/>
      <c r="T30" s="43"/>
      <c r="U30" s="130">
        <f t="shared" si="6"/>
        <v>0</v>
      </c>
      <c r="V30" s="129">
        <f t="shared" si="7"/>
        <v>3</v>
      </c>
      <c r="W30" s="29" t="str">
        <f t="shared" si="8"/>
        <v>A</v>
      </c>
      <c r="X30" s="29" t="str">
        <f t="shared" si="9"/>
        <v>E</v>
      </c>
    </row>
    <row r="31" spans="1:24" ht="15">
      <c r="A31" s="29">
        <v>14</v>
      </c>
      <c r="B31" s="130" t="s">
        <v>48</v>
      </c>
      <c r="C31" s="100">
        <v>0.6840277777777778</v>
      </c>
      <c r="D31" s="127" t="s">
        <v>7</v>
      </c>
      <c r="E31" s="127" t="str">
        <f t="shared" si="3"/>
        <v>Fin Smekens</v>
      </c>
      <c r="F31" s="127" t="s">
        <v>8</v>
      </c>
      <c r="G31" s="127" t="str">
        <f t="shared" si="4"/>
        <v>Sheridan Senan</v>
      </c>
      <c r="H31" s="127" t="s">
        <v>3</v>
      </c>
      <c r="I31" s="88" t="s">
        <v>4</v>
      </c>
      <c r="J31" s="127" t="str">
        <f t="shared" si="5"/>
        <v>Pepijn Surmont</v>
      </c>
      <c r="K31" s="41">
        <v>7</v>
      </c>
      <c r="L31" s="45">
        <v>11</v>
      </c>
      <c r="M31" s="131">
        <v>8</v>
      </c>
      <c r="N31" s="45">
        <v>11</v>
      </c>
      <c r="O31" s="131">
        <v>3</v>
      </c>
      <c r="P31" s="45">
        <v>11</v>
      </c>
      <c r="Q31" s="131"/>
      <c r="R31" s="45"/>
      <c r="S31" s="131"/>
      <c r="T31" s="43"/>
      <c r="U31" s="130">
        <f t="shared" si="6"/>
        <v>0</v>
      </c>
      <c r="V31" s="129">
        <f t="shared" si="7"/>
        <v>3</v>
      </c>
      <c r="W31" s="29" t="str">
        <f t="shared" si="8"/>
        <v>C</v>
      </c>
      <c r="X31" s="29" t="str">
        <f t="shared" si="9"/>
        <v>G</v>
      </c>
    </row>
    <row r="32" spans="1:24" ht="15">
      <c r="A32" s="29">
        <v>13</v>
      </c>
      <c r="B32" s="130" t="s">
        <v>48</v>
      </c>
      <c r="C32" s="100">
        <v>0.7013888888888888</v>
      </c>
      <c r="D32" s="127" t="s">
        <v>4</v>
      </c>
      <c r="E32" s="127" t="str">
        <f t="shared" si="3"/>
        <v>Pepijn Surmont</v>
      </c>
      <c r="F32" s="127" t="s">
        <v>8</v>
      </c>
      <c r="G32" s="127" t="str">
        <f t="shared" si="4"/>
        <v>Noé Tibold</v>
      </c>
      <c r="H32" s="127" t="s">
        <v>6</v>
      </c>
      <c r="I32" s="88" t="s">
        <v>5</v>
      </c>
      <c r="J32" s="127" t="str">
        <f t="shared" si="5"/>
        <v>Jeremy De Groot</v>
      </c>
      <c r="K32" s="41">
        <v>11</v>
      </c>
      <c r="L32" s="45">
        <v>9</v>
      </c>
      <c r="M32" s="131">
        <v>10</v>
      </c>
      <c r="N32" s="45">
        <v>12</v>
      </c>
      <c r="O32" s="131">
        <v>11</v>
      </c>
      <c r="P32" s="45">
        <v>9</v>
      </c>
      <c r="Q32" s="131">
        <v>11</v>
      </c>
      <c r="R32" s="45">
        <v>13</v>
      </c>
      <c r="S32" s="131">
        <v>11</v>
      </c>
      <c r="T32" s="43">
        <v>2</v>
      </c>
      <c r="U32" s="130">
        <f t="shared" si="6"/>
        <v>3</v>
      </c>
      <c r="V32" s="129">
        <f t="shared" si="7"/>
        <v>2</v>
      </c>
      <c r="W32" s="29" t="str">
        <f t="shared" si="8"/>
        <v>D</v>
      </c>
      <c r="X32" s="29" t="str">
        <f t="shared" si="9"/>
        <v>F</v>
      </c>
    </row>
    <row r="33" spans="1:24" ht="15">
      <c r="A33" s="29">
        <v>14</v>
      </c>
      <c r="B33" s="130" t="s">
        <v>48</v>
      </c>
      <c r="C33" s="100">
        <v>0.7013888888888888</v>
      </c>
      <c r="D33" s="127" t="s">
        <v>1</v>
      </c>
      <c r="E33" s="127" t="str">
        <f t="shared" si="3"/>
        <v>Gene Wantz</v>
      </c>
      <c r="F33" s="127" t="s">
        <v>8</v>
      </c>
      <c r="G33" s="127" t="str">
        <f t="shared" si="4"/>
        <v>Chris Verwoert</v>
      </c>
      <c r="H33" s="127" t="s">
        <v>2</v>
      </c>
      <c r="I33" s="88" t="s">
        <v>7</v>
      </c>
      <c r="J33" s="127" t="str">
        <f t="shared" si="5"/>
        <v>Fin Smekens</v>
      </c>
      <c r="K33" s="41">
        <v>11</v>
      </c>
      <c r="L33" s="45">
        <v>4</v>
      </c>
      <c r="M33" s="131">
        <v>11</v>
      </c>
      <c r="N33" s="45">
        <v>9</v>
      </c>
      <c r="O33" s="131">
        <v>14</v>
      </c>
      <c r="P33" s="45">
        <v>12</v>
      </c>
      <c r="Q33" s="131"/>
      <c r="R33" s="45"/>
      <c r="S33" s="131"/>
      <c r="T33" s="43"/>
      <c r="U33" s="130">
        <f t="shared" si="6"/>
        <v>3</v>
      </c>
      <c r="V33" s="129">
        <f t="shared" si="7"/>
        <v>0</v>
      </c>
      <c r="W33" s="29" t="str">
        <f t="shared" si="8"/>
        <v>A</v>
      </c>
      <c r="X33" s="29" t="str">
        <f t="shared" si="9"/>
        <v>B</v>
      </c>
    </row>
    <row r="34" spans="1:24" ht="15">
      <c r="A34" s="29">
        <v>13</v>
      </c>
      <c r="B34" s="130" t="s">
        <v>48</v>
      </c>
      <c r="C34" s="100">
        <v>0.71875</v>
      </c>
      <c r="D34" s="127" t="s">
        <v>6</v>
      </c>
      <c r="E34" s="127" t="str">
        <f t="shared" si="3"/>
        <v>Noé Tibold</v>
      </c>
      <c r="F34" s="127" t="s">
        <v>8</v>
      </c>
      <c r="G34" s="127" t="str">
        <f t="shared" si="4"/>
        <v>Jeremy De Groot</v>
      </c>
      <c r="H34" s="127" t="s">
        <v>5</v>
      </c>
      <c r="I34" s="88" t="s">
        <v>1</v>
      </c>
      <c r="J34" s="127" t="str">
        <f t="shared" si="5"/>
        <v>Gene Wantz</v>
      </c>
      <c r="K34" s="41">
        <v>11</v>
      </c>
      <c r="L34" s="45">
        <v>2</v>
      </c>
      <c r="M34" s="131">
        <v>11</v>
      </c>
      <c r="N34" s="45">
        <v>5</v>
      </c>
      <c r="O34" s="131">
        <v>11</v>
      </c>
      <c r="P34" s="45">
        <v>5</v>
      </c>
      <c r="Q34" s="131"/>
      <c r="R34" s="45"/>
      <c r="S34" s="131"/>
      <c r="T34" s="43"/>
      <c r="U34" s="130">
        <f t="shared" si="6"/>
        <v>3</v>
      </c>
      <c r="V34" s="129">
        <f t="shared" si="7"/>
        <v>0</v>
      </c>
      <c r="W34" s="29" t="str">
        <f t="shared" si="8"/>
        <v>F</v>
      </c>
      <c r="X34" s="29" t="str">
        <f t="shared" si="9"/>
        <v>E</v>
      </c>
    </row>
    <row r="35" spans="1:24" ht="15">
      <c r="A35" s="29">
        <v>14</v>
      </c>
      <c r="B35" s="130" t="s">
        <v>48</v>
      </c>
      <c r="C35" s="100">
        <v>0.71875</v>
      </c>
      <c r="D35" s="127" t="s">
        <v>7</v>
      </c>
      <c r="E35" s="127" t="str">
        <f t="shared" si="3"/>
        <v>Fin Smekens</v>
      </c>
      <c r="F35" s="127" t="s">
        <v>8</v>
      </c>
      <c r="G35" s="127" t="str">
        <f t="shared" si="4"/>
        <v>Pepijn Surmont</v>
      </c>
      <c r="H35" s="127" t="s">
        <v>4</v>
      </c>
      <c r="I35" s="88" t="s">
        <v>3</v>
      </c>
      <c r="J35" s="127" t="str">
        <f t="shared" si="5"/>
        <v>Sheridan Senan</v>
      </c>
      <c r="K35" s="41">
        <v>7</v>
      </c>
      <c r="L35" s="45">
        <v>11</v>
      </c>
      <c r="M35" s="131">
        <v>11</v>
      </c>
      <c r="N35" s="45">
        <v>9</v>
      </c>
      <c r="O35" s="131">
        <v>15</v>
      </c>
      <c r="P35" s="45">
        <v>17</v>
      </c>
      <c r="Q35" s="131">
        <v>11</v>
      </c>
      <c r="R35" s="45">
        <v>13</v>
      </c>
      <c r="S35" s="131"/>
      <c r="T35" s="43"/>
      <c r="U35" s="130">
        <f t="shared" si="6"/>
        <v>1</v>
      </c>
      <c r="V35" s="129">
        <f t="shared" si="7"/>
        <v>3</v>
      </c>
      <c r="W35" s="29" t="str">
        <f t="shared" si="8"/>
        <v>D</v>
      </c>
      <c r="X35" s="29" t="str">
        <f t="shared" si="9"/>
        <v>G</v>
      </c>
    </row>
    <row r="36" spans="1:24" ht="15.75" thickBot="1">
      <c r="A36" s="30">
        <v>13</v>
      </c>
      <c r="B36" s="137" t="s">
        <v>48</v>
      </c>
      <c r="C36" s="101">
        <v>0.7361111111111112</v>
      </c>
      <c r="D36" s="128" t="s">
        <v>3</v>
      </c>
      <c r="E36" s="128" t="str">
        <f t="shared" si="3"/>
        <v>Sheridan Senan</v>
      </c>
      <c r="F36" s="128" t="s">
        <v>8</v>
      </c>
      <c r="G36" s="128" t="str">
        <f t="shared" si="4"/>
        <v>Gene Wantz</v>
      </c>
      <c r="H36" s="128" t="s">
        <v>1</v>
      </c>
      <c r="I36" s="90" t="s">
        <v>6</v>
      </c>
      <c r="J36" s="128" t="str">
        <f t="shared" si="5"/>
        <v>Noé Tibold</v>
      </c>
      <c r="K36" s="47">
        <v>4</v>
      </c>
      <c r="L36" s="46">
        <v>11</v>
      </c>
      <c r="M36" s="139">
        <v>10</v>
      </c>
      <c r="N36" s="46">
        <v>12</v>
      </c>
      <c r="O36" s="139">
        <v>7</v>
      </c>
      <c r="P36" s="46">
        <v>11</v>
      </c>
      <c r="Q36" s="139"/>
      <c r="R36" s="46"/>
      <c r="S36" s="139"/>
      <c r="T36" s="48"/>
      <c r="U36" s="137">
        <f t="shared" si="6"/>
        <v>0</v>
      </c>
      <c r="V36" s="138">
        <f t="shared" si="7"/>
        <v>3</v>
      </c>
      <c r="W36" s="30" t="str">
        <f t="shared" si="8"/>
        <v>A</v>
      </c>
      <c r="X36" s="30" t="str">
        <f t="shared" si="9"/>
        <v>C</v>
      </c>
    </row>
    <row r="37" spans="1:25" ht="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7:23" ht="1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7:23" ht="1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ht="1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ht="1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ht="1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ht="1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ht="1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>
    <tabColor theme="6" tint="-0.4999699890613556"/>
    <pageSetUpPr fitToPage="1"/>
  </sheetPr>
  <dimension ref="A1:Y52"/>
  <sheetViews>
    <sheetView zoomScalePageLayoutView="0" workbookViewId="0" topLeftCell="A1">
      <selection activeCell="O10" sqref="O10:P10"/>
    </sheetView>
  </sheetViews>
  <sheetFormatPr defaultColWidth="9.00390625" defaultRowHeight="15"/>
  <cols>
    <col min="1" max="2" width="5.140625" style="8" customWidth="1"/>
    <col min="3" max="3" width="8.00390625" style="8" customWidth="1"/>
    <col min="4" max="4" width="4.57421875" style="8" customWidth="1"/>
    <col min="5" max="5" width="20.7109375" style="8" customWidth="1"/>
    <col min="6" max="6" width="4.57421875" style="8" customWidth="1"/>
    <col min="7" max="7" width="20.7109375" style="8" customWidth="1"/>
    <col min="8" max="9" width="4.57421875" style="8" customWidth="1"/>
    <col min="10" max="10" width="20.7109375" style="8" customWidth="1"/>
    <col min="11" max="20" width="4.28125" style="8" customWidth="1"/>
    <col min="21" max="22" width="5.7109375" style="8" customWidth="1"/>
    <col min="23" max="23" width="5.8515625" style="8" customWidth="1"/>
    <col min="24" max="24" width="5.8515625" style="37" customWidth="1"/>
    <col min="25" max="16384" width="9.00390625" style="37" customWidth="1"/>
  </cols>
  <sheetData>
    <row r="1" spans="1:24" ht="31.5">
      <c r="A1" s="338" t="s">
        <v>257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2" spans="1:24" ht="18.7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s="4" customFormat="1" ht="19.5" thickBot="1">
      <c r="A3" s="405" t="s">
        <v>44</v>
      </c>
      <c r="B3" s="406"/>
      <c r="C3" s="406"/>
      <c r="D3" s="406"/>
      <c r="E3" s="406"/>
      <c r="F3" s="406"/>
      <c r="G3" s="406"/>
      <c r="H3" s="406"/>
      <c r="I3" s="407"/>
      <c r="J3" s="3"/>
      <c r="K3" s="408" t="s">
        <v>45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10"/>
    </row>
    <row r="4" spans="1:24" ht="15.75" thickBot="1">
      <c r="A4" s="5" t="s">
        <v>0</v>
      </c>
      <c r="B4" s="411" t="s">
        <v>28</v>
      </c>
      <c r="C4" s="412"/>
      <c r="D4" s="412"/>
      <c r="E4" s="413"/>
      <c r="F4" s="414" t="s">
        <v>23</v>
      </c>
      <c r="G4" s="415"/>
      <c r="H4" s="411" t="s">
        <v>25</v>
      </c>
      <c r="I4" s="413"/>
      <c r="J4" s="203"/>
      <c r="K4" s="6" t="s">
        <v>40</v>
      </c>
      <c r="L4" s="6" t="s">
        <v>41</v>
      </c>
      <c r="M4" s="6" t="s">
        <v>42</v>
      </c>
      <c r="N4" s="6" t="s">
        <v>43</v>
      </c>
      <c r="O4" s="416" t="s">
        <v>26</v>
      </c>
      <c r="P4" s="417"/>
      <c r="Q4" s="418" t="s">
        <v>28</v>
      </c>
      <c r="R4" s="419"/>
      <c r="S4" s="419"/>
      <c r="T4" s="419"/>
      <c r="U4" s="419"/>
      <c r="V4" s="419"/>
      <c r="W4" s="419"/>
      <c r="X4" s="420"/>
    </row>
    <row r="5" spans="1:25" ht="15.75" thickBot="1">
      <c r="A5" s="7" t="s">
        <v>1</v>
      </c>
      <c r="B5" s="363" t="s">
        <v>94</v>
      </c>
      <c r="C5" s="365"/>
      <c r="D5" s="365"/>
      <c r="E5" s="365"/>
      <c r="F5" s="366" t="s">
        <v>93</v>
      </c>
      <c r="G5" s="366"/>
      <c r="H5" s="364"/>
      <c r="I5" s="400"/>
      <c r="J5" s="203"/>
      <c r="K5" s="25">
        <f aca="true" t="shared" si="0" ref="K5:K12">COUNTIF($W$17:$W$44,A5)</f>
        <v>7</v>
      </c>
      <c r="L5" s="204">
        <f aca="true" t="shared" si="1" ref="L5:L12">COUNTIF($X$17:$X$44,A5)</f>
        <v>0</v>
      </c>
      <c r="M5" s="216"/>
      <c r="N5" s="216"/>
      <c r="O5" s="401">
        <v>1</v>
      </c>
      <c r="P5" s="401"/>
      <c r="Q5" s="402" t="str">
        <f>B5</f>
        <v>Thomas Laruelle</v>
      </c>
      <c r="R5" s="402"/>
      <c r="S5" s="402"/>
      <c r="T5" s="402"/>
      <c r="U5" s="402"/>
      <c r="V5" s="402"/>
      <c r="W5" s="402"/>
      <c r="X5" s="403"/>
      <c r="Y5" s="254"/>
    </row>
    <row r="6" spans="1:24" ht="15.75" thickBot="1">
      <c r="A6" s="7" t="s">
        <v>2</v>
      </c>
      <c r="B6" s="355" t="s">
        <v>109</v>
      </c>
      <c r="C6" s="357"/>
      <c r="D6" s="357"/>
      <c r="E6" s="357"/>
      <c r="F6" s="358" t="s">
        <v>161</v>
      </c>
      <c r="G6" s="358"/>
      <c r="H6" s="356"/>
      <c r="I6" s="398"/>
      <c r="J6" s="207"/>
      <c r="K6" s="23">
        <f t="shared" si="0"/>
        <v>5</v>
      </c>
      <c r="L6" s="203">
        <f t="shared" si="1"/>
        <v>2</v>
      </c>
      <c r="M6" s="211"/>
      <c r="N6" s="211"/>
      <c r="O6" s="399">
        <v>2</v>
      </c>
      <c r="P6" s="399"/>
      <c r="Q6" s="396" t="str">
        <f aca="true" t="shared" si="2" ref="Q6:Q12">B6</f>
        <v>Luca Elsen</v>
      </c>
      <c r="R6" s="396"/>
      <c r="S6" s="396"/>
      <c r="T6" s="396"/>
      <c r="U6" s="396"/>
      <c r="V6" s="396"/>
      <c r="W6" s="396"/>
      <c r="X6" s="397"/>
    </row>
    <row r="7" spans="1:24" ht="15.75" thickBot="1">
      <c r="A7" s="7" t="s">
        <v>3</v>
      </c>
      <c r="B7" s="355" t="s">
        <v>10</v>
      </c>
      <c r="C7" s="357"/>
      <c r="D7" s="357"/>
      <c r="E7" s="357"/>
      <c r="F7" s="358" t="s">
        <v>79</v>
      </c>
      <c r="G7" s="358"/>
      <c r="H7" s="356"/>
      <c r="I7" s="398"/>
      <c r="J7" s="203"/>
      <c r="K7" s="23">
        <f t="shared" si="0"/>
        <v>5</v>
      </c>
      <c r="L7" s="203">
        <f t="shared" si="1"/>
        <v>2</v>
      </c>
      <c r="M7" s="211"/>
      <c r="N7" s="211"/>
      <c r="O7" s="399">
        <v>3</v>
      </c>
      <c r="P7" s="399"/>
      <c r="Q7" s="396" t="str">
        <f t="shared" si="2"/>
        <v>Jelle Campers</v>
      </c>
      <c r="R7" s="396"/>
      <c r="S7" s="396"/>
      <c r="T7" s="396"/>
      <c r="U7" s="396"/>
      <c r="V7" s="396"/>
      <c r="W7" s="396"/>
      <c r="X7" s="397"/>
    </row>
    <row r="8" spans="1:24" ht="15.75" thickBot="1">
      <c r="A8" s="7" t="s">
        <v>4</v>
      </c>
      <c r="B8" s="355" t="s">
        <v>128</v>
      </c>
      <c r="C8" s="357"/>
      <c r="D8" s="357"/>
      <c r="E8" s="357"/>
      <c r="F8" s="358" t="s">
        <v>78</v>
      </c>
      <c r="G8" s="358"/>
      <c r="H8" s="356"/>
      <c r="I8" s="398"/>
      <c r="J8" s="203"/>
      <c r="K8" s="23">
        <f t="shared" si="0"/>
        <v>1</v>
      </c>
      <c r="L8" s="203">
        <f t="shared" si="1"/>
        <v>6</v>
      </c>
      <c r="M8" s="211"/>
      <c r="N8" s="211"/>
      <c r="O8" s="399">
        <v>7</v>
      </c>
      <c r="P8" s="399"/>
      <c r="Q8" s="396" t="str">
        <f t="shared" si="2"/>
        <v>Lo Alex</v>
      </c>
      <c r="R8" s="396"/>
      <c r="S8" s="396"/>
      <c r="T8" s="396"/>
      <c r="U8" s="396"/>
      <c r="V8" s="396"/>
      <c r="W8" s="396"/>
      <c r="X8" s="397"/>
    </row>
    <row r="9" spans="1:24" ht="15.75" thickBot="1">
      <c r="A9" s="7" t="s">
        <v>5</v>
      </c>
      <c r="B9" s="355" t="s">
        <v>58</v>
      </c>
      <c r="C9" s="357"/>
      <c r="D9" s="357"/>
      <c r="E9" s="357"/>
      <c r="F9" s="358" t="s">
        <v>80</v>
      </c>
      <c r="G9" s="358"/>
      <c r="H9" s="356"/>
      <c r="I9" s="398"/>
      <c r="J9" s="203"/>
      <c r="K9" s="23">
        <f t="shared" si="0"/>
        <v>5</v>
      </c>
      <c r="L9" s="203">
        <f t="shared" si="1"/>
        <v>2</v>
      </c>
      <c r="M9" s="211"/>
      <c r="N9" s="211"/>
      <c r="O9" s="399">
        <v>4</v>
      </c>
      <c r="P9" s="399"/>
      <c r="Q9" s="396" t="str">
        <f>B9</f>
        <v>Povilas Mikalauskas</v>
      </c>
      <c r="R9" s="396"/>
      <c r="S9" s="396"/>
      <c r="T9" s="396"/>
      <c r="U9" s="396"/>
      <c r="V9" s="396"/>
      <c r="W9" s="396"/>
      <c r="X9" s="397"/>
    </row>
    <row r="10" spans="1:24" ht="15.75" thickBot="1">
      <c r="A10" s="7" t="s">
        <v>6</v>
      </c>
      <c r="B10" s="460" t="s">
        <v>68</v>
      </c>
      <c r="C10" s="358"/>
      <c r="D10" s="358"/>
      <c r="E10" s="358"/>
      <c r="F10" s="358" t="s">
        <v>47</v>
      </c>
      <c r="G10" s="358"/>
      <c r="H10" s="356"/>
      <c r="I10" s="398"/>
      <c r="J10" s="203" t="s">
        <v>278</v>
      </c>
      <c r="K10" s="23">
        <f t="shared" si="0"/>
        <v>0</v>
      </c>
      <c r="L10" s="203">
        <f t="shared" si="1"/>
        <v>7</v>
      </c>
      <c r="M10" s="211"/>
      <c r="N10" s="211"/>
      <c r="O10" s="399">
        <v>8</v>
      </c>
      <c r="P10" s="399"/>
      <c r="Q10" s="396" t="str">
        <f>B10</f>
        <v>Aerjen Theys</v>
      </c>
      <c r="R10" s="396"/>
      <c r="S10" s="396"/>
      <c r="T10" s="396"/>
      <c r="U10" s="396"/>
      <c r="V10" s="396"/>
      <c r="W10" s="396"/>
      <c r="X10" s="397"/>
    </row>
    <row r="11" spans="1:25" ht="15.75" thickBot="1">
      <c r="A11" s="218" t="s">
        <v>7</v>
      </c>
      <c r="B11" s="358" t="s">
        <v>131</v>
      </c>
      <c r="C11" s="358"/>
      <c r="D11" s="358"/>
      <c r="E11" s="358"/>
      <c r="F11" s="358" t="s">
        <v>77</v>
      </c>
      <c r="G11" s="358"/>
      <c r="H11" s="356"/>
      <c r="I11" s="398"/>
      <c r="J11" s="207"/>
      <c r="K11" s="23">
        <f t="shared" si="0"/>
        <v>2</v>
      </c>
      <c r="L11" s="203">
        <f t="shared" si="1"/>
        <v>5</v>
      </c>
      <c r="M11" s="211"/>
      <c r="N11" s="211"/>
      <c r="O11" s="399">
        <v>6</v>
      </c>
      <c r="P11" s="399"/>
      <c r="Q11" s="396" t="str">
        <f t="shared" si="2"/>
        <v>Thomas Wijnhout</v>
      </c>
      <c r="R11" s="396"/>
      <c r="S11" s="396"/>
      <c r="T11" s="396"/>
      <c r="U11" s="396"/>
      <c r="V11" s="396"/>
      <c r="W11" s="396"/>
      <c r="X11" s="397"/>
      <c r="Y11" s="254"/>
    </row>
    <row r="12" spans="1:24" ht="15.75" thickBot="1">
      <c r="A12" s="13" t="s">
        <v>11</v>
      </c>
      <c r="B12" s="374" t="s">
        <v>73</v>
      </c>
      <c r="C12" s="376"/>
      <c r="D12" s="376"/>
      <c r="E12" s="376"/>
      <c r="F12" s="376" t="s">
        <v>82</v>
      </c>
      <c r="G12" s="376"/>
      <c r="H12" s="375"/>
      <c r="I12" s="392"/>
      <c r="J12" s="203"/>
      <c r="K12" s="24">
        <f t="shared" si="0"/>
        <v>3</v>
      </c>
      <c r="L12" s="209">
        <f t="shared" si="1"/>
        <v>4</v>
      </c>
      <c r="M12" s="213"/>
      <c r="N12" s="213"/>
      <c r="O12" s="393">
        <v>5</v>
      </c>
      <c r="P12" s="393"/>
      <c r="Q12" s="394" t="str">
        <f t="shared" si="2"/>
        <v>David Schury</v>
      </c>
      <c r="R12" s="394"/>
      <c r="S12" s="394"/>
      <c r="T12" s="394"/>
      <c r="U12" s="394"/>
      <c r="V12" s="394"/>
      <c r="W12" s="394"/>
      <c r="X12" s="395"/>
    </row>
    <row r="13" spans="1:24" ht="1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</row>
    <row r="14" spans="1:25" ht="15.75" thickBot="1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</row>
    <row r="15" spans="1:25" ht="15.75" thickBot="1">
      <c r="A15" s="385" t="s">
        <v>46</v>
      </c>
      <c r="B15" s="386"/>
      <c r="C15" s="386"/>
      <c r="D15" s="386"/>
      <c r="E15" s="386"/>
      <c r="F15" s="386"/>
      <c r="G15" s="386"/>
      <c r="H15" s="387"/>
      <c r="I15" s="37"/>
      <c r="J15" s="37"/>
      <c r="K15" s="37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</row>
    <row r="16" spans="1:25" ht="15.75" thickBot="1">
      <c r="A16" s="9" t="s">
        <v>27</v>
      </c>
      <c r="B16" s="208" t="s">
        <v>29</v>
      </c>
      <c r="C16" s="9" t="s">
        <v>24</v>
      </c>
      <c r="D16" s="388" t="s">
        <v>33</v>
      </c>
      <c r="E16" s="388"/>
      <c r="F16" s="388"/>
      <c r="G16" s="388"/>
      <c r="H16" s="388"/>
      <c r="I16" s="389" t="s">
        <v>34</v>
      </c>
      <c r="J16" s="388"/>
      <c r="K16" s="385" t="s">
        <v>35</v>
      </c>
      <c r="L16" s="390"/>
      <c r="M16" s="386" t="s">
        <v>36</v>
      </c>
      <c r="N16" s="390"/>
      <c r="O16" s="386" t="s">
        <v>37</v>
      </c>
      <c r="P16" s="390"/>
      <c r="Q16" s="386" t="s">
        <v>38</v>
      </c>
      <c r="R16" s="390"/>
      <c r="S16" s="386" t="s">
        <v>39</v>
      </c>
      <c r="T16" s="387"/>
      <c r="U16" s="385" t="s">
        <v>32</v>
      </c>
      <c r="V16" s="386"/>
      <c r="W16" s="9" t="s">
        <v>30</v>
      </c>
      <c r="X16" s="9" t="s">
        <v>31</v>
      </c>
      <c r="Y16" s="203"/>
    </row>
    <row r="17" spans="1:24" ht="15">
      <c r="A17" s="10">
        <v>15</v>
      </c>
      <c r="B17" s="25" t="s">
        <v>48</v>
      </c>
      <c r="C17" s="99">
        <v>0.5625</v>
      </c>
      <c r="D17" s="205" t="s">
        <v>3</v>
      </c>
      <c r="E17" s="204" t="str">
        <f aca="true" t="shared" si="3" ref="E17:E44">VLOOKUP(D17,$A$5:$I$12,2)</f>
        <v>Jelle Campers</v>
      </c>
      <c r="F17" s="204" t="s">
        <v>8</v>
      </c>
      <c r="G17" s="204" t="str">
        <f aca="true" t="shared" si="4" ref="G17:G44">VLOOKUP(H17,$A$5:$I$12,2)</f>
        <v>Thomas Wijnhout</v>
      </c>
      <c r="H17" s="205" t="s">
        <v>7</v>
      </c>
      <c r="I17" s="14" t="s">
        <v>1</v>
      </c>
      <c r="J17" s="204" t="str">
        <f aca="true" t="shared" si="5" ref="J17:J44">VLOOKUP(I17,$A$5:$I$12,2)</f>
        <v>Thomas Laruelle</v>
      </c>
      <c r="K17" s="17">
        <v>11</v>
      </c>
      <c r="L17" s="18">
        <v>2</v>
      </c>
      <c r="M17" s="216">
        <v>12</v>
      </c>
      <c r="N17" s="18">
        <v>10</v>
      </c>
      <c r="O17" s="216">
        <v>13</v>
      </c>
      <c r="P17" s="18">
        <v>11</v>
      </c>
      <c r="Q17" s="216"/>
      <c r="R17" s="18"/>
      <c r="S17" s="216"/>
      <c r="T17" s="19"/>
      <c r="U17" s="25">
        <f>IF(K17&gt;L17,1,0)+IF(M17&gt;N17,1,0)+IF(O17&gt;P17,1,0)+IF(Q17&gt;R17,1,0)+IF(S17&gt;T17,1,0)</f>
        <v>3</v>
      </c>
      <c r="V17" s="215">
        <f>IF(K17&lt;L17,1,0)+IF(M17&lt;N17,1,0)+IF(O17&lt;P17,1,0)+IF(Q17&lt;R17,1,0)+IF(S17&lt;T17,1,0)</f>
        <v>0</v>
      </c>
      <c r="W17" s="10" t="str">
        <f>IF(U17&gt;V17,D17,IF(U17&lt;V17,H17,""))</f>
        <v>C</v>
      </c>
      <c r="X17" s="10" t="str">
        <f>IF(U17&gt;V17,H17,IF(U17&lt;V17,D17,""))</f>
        <v>G</v>
      </c>
    </row>
    <row r="18" spans="1:24" ht="15">
      <c r="A18" s="11">
        <v>16</v>
      </c>
      <c r="B18" s="23" t="s">
        <v>48</v>
      </c>
      <c r="C18" s="100">
        <v>0.5625</v>
      </c>
      <c r="D18" s="200" t="s">
        <v>2</v>
      </c>
      <c r="E18" s="203" t="str">
        <f t="shared" si="3"/>
        <v>Luca Elsen</v>
      </c>
      <c r="F18" s="203" t="s">
        <v>8</v>
      </c>
      <c r="G18" s="203" t="str">
        <f t="shared" si="4"/>
        <v>Lo Alex</v>
      </c>
      <c r="H18" s="200" t="s">
        <v>4</v>
      </c>
      <c r="I18" s="38" t="s">
        <v>5</v>
      </c>
      <c r="J18" s="203" t="str">
        <f t="shared" si="5"/>
        <v>Povilas Mikalauskas</v>
      </c>
      <c r="K18" s="49">
        <v>11</v>
      </c>
      <c r="L18" s="116">
        <v>5</v>
      </c>
      <c r="M18" s="211">
        <v>9</v>
      </c>
      <c r="N18" s="50">
        <v>11</v>
      </c>
      <c r="O18" s="211">
        <v>11</v>
      </c>
      <c r="P18" s="50">
        <v>5</v>
      </c>
      <c r="Q18" s="211">
        <v>8</v>
      </c>
      <c r="R18" s="50">
        <v>11</v>
      </c>
      <c r="S18" s="211">
        <v>11</v>
      </c>
      <c r="T18" s="51">
        <v>5</v>
      </c>
      <c r="U18" s="23">
        <f aca="true" t="shared" si="6" ref="U18:U43">IF(K18&gt;L18,1,0)+IF(M18&gt;N18,1,0)+IF(O18&gt;P18,1,0)+IF(Q18&gt;R18,1,0)+IF(S18&gt;T18,1,0)</f>
        <v>3</v>
      </c>
      <c r="V18" s="210">
        <f aca="true" t="shared" si="7" ref="V18:V44">IF(K18&lt;L18,1,0)+IF(M18&lt;N18,1,0)+IF(O18&lt;P18,1,0)+IF(Q18&lt;R18,1,0)+IF(S18&lt;T18,1,0)</f>
        <v>2</v>
      </c>
      <c r="W18" s="11" t="str">
        <f aca="true" t="shared" si="8" ref="W18:W32">IF(U18&gt;V18,D18,IF(U18&lt;V18,H18,""))</f>
        <v>B</v>
      </c>
      <c r="X18" s="11" t="str">
        <f aca="true" t="shared" si="9" ref="X18:X32">IF(U18&gt;V18,H18,IF(U18&lt;V18,D18,""))</f>
        <v>D</v>
      </c>
    </row>
    <row r="19" spans="1:24" ht="15">
      <c r="A19" s="11">
        <v>15</v>
      </c>
      <c r="B19" s="23" t="s">
        <v>48</v>
      </c>
      <c r="C19" s="100">
        <v>0.579861111111111</v>
      </c>
      <c r="D19" s="200" t="s">
        <v>11</v>
      </c>
      <c r="E19" s="203" t="str">
        <f t="shared" si="3"/>
        <v>David Schury</v>
      </c>
      <c r="F19" s="203" t="s">
        <v>8</v>
      </c>
      <c r="G19" s="203" t="str">
        <f t="shared" si="4"/>
        <v>Thomas Laruelle</v>
      </c>
      <c r="H19" s="200" t="s">
        <v>1</v>
      </c>
      <c r="I19" s="38" t="s">
        <v>2</v>
      </c>
      <c r="J19" s="203" t="str">
        <f t="shared" si="5"/>
        <v>Luca Elsen</v>
      </c>
      <c r="K19" s="49">
        <v>8</v>
      </c>
      <c r="L19" s="50">
        <v>11</v>
      </c>
      <c r="M19" s="211">
        <v>2</v>
      </c>
      <c r="N19" s="50">
        <v>11</v>
      </c>
      <c r="O19" s="211">
        <v>11</v>
      </c>
      <c r="P19" s="50">
        <v>8</v>
      </c>
      <c r="Q19" s="211">
        <v>4</v>
      </c>
      <c r="R19" s="50">
        <v>11</v>
      </c>
      <c r="S19" s="211"/>
      <c r="T19" s="51"/>
      <c r="U19" s="23">
        <f t="shared" si="6"/>
        <v>1</v>
      </c>
      <c r="V19" s="210">
        <f t="shared" si="7"/>
        <v>3</v>
      </c>
      <c r="W19" s="11" t="str">
        <f t="shared" si="8"/>
        <v>A</v>
      </c>
      <c r="X19" s="11" t="str">
        <f t="shared" si="9"/>
        <v>H</v>
      </c>
    </row>
    <row r="20" spans="1:24" ht="15">
      <c r="A20" s="11">
        <v>16</v>
      </c>
      <c r="B20" s="23" t="s">
        <v>48</v>
      </c>
      <c r="C20" s="100">
        <v>0.579861111111111</v>
      </c>
      <c r="D20" s="200" t="s">
        <v>6</v>
      </c>
      <c r="E20" s="203" t="str">
        <f t="shared" si="3"/>
        <v>Aerjen Theys</v>
      </c>
      <c r="F20" s="203" t="s">
        <v>8</v>
      </c>
      <c r="G20" s="203" t="str">
        <f t="shared" si="4"/>
        <v>Povilas Mikalauskas</v>
      </c>
      <c r="H20" s="200" t="s">
        <v>5</v>
      </c>
      <c r="I20" s="38" t="s">
        <v>4</v>
      </c>
      <c r="J20" s="203" t="str">
        <f t="shared" si="5"/>
        <v>Lo Alex</v>
      </c>
      <c r="K20" s="49"/>
      <c r="L20" s="50" t="s">
        <v>278</v>
      </c>
      <c r="M20" s="211"/>
      <c r="N20" s="50"/>
      <c r="O20" s="211"/>
      <c r="P20" s="50"/>
      <c r="Q20" s="211"/>
      <c r="R20" s="50"/>
      <c r="S20" s="211"/>
      <c r="T20" s="51"/>
      <c r="U20" s="23">
        <f t="shared" si="6"/>
        <v>0</v>
      </c>
      <c r="V20" s="210">
        <v>3</v>
      </c>
      <c r="W20" s="11" t="str">
        <f t="shared" si="8"/>
        <v>E</v>
      </c>
      <c r="X20" s="11" t="str">
        <f t="shared" si="9"/>
        <v>F</v>
      </c>
    </row>
    <row r="21" spans="1:24" ht="15">
      <c r="A21" s="11">
        <v>15</v>
      </c>
      <c r="B21" s="23" t="s">
        <v>48</v>
      </c>
      <c r="C21" s="100">
        <v>0.5972222222222222</v>
      </c>
      <c r="D21" s="200" t="s">
        <v>3</v>
      </c>
      <c r="E21" s="203" t="str">
        <f t="shared" si="3"/>
        <v>Jelle Campers</v>
      </c>
      <c r="F21" s="203" t="s">
        <v>8</v>
      </c>
      <c r="G21" s="203" t="str">
        <f t="shared" si="4"/>
        <v>Thomas Laruelle</v>
      </c>
      <c r="H21" s="200" t="s">
        <v>1</v>
      </c>
      <c r="I21" s="38" t="s">
        <v>7</v>
      </c>
      <c r="J21" s="203" t="str">
        <f t="shared" si="5"/>
        <v>Thomas Wijnhout</v>
      </c>
      <c r="K21" s="49">
        <v>7</v>
      </c>
      <c r="L21" s="50">
        <v>11</v>
      </c>
      <c r="M21" s="211">
        <v>11</v>
      </c>
      <c r="N21" s="50">
        <v>9</v>
      </c>
      <c r="O21" s="211">
        <v>5</v>
      </c>
      <c r="P21" s="50">
        <v>11</v>
      </c>
      <c r="Q21" s="211">
        <v>12</v>
      </c>
      <c r="R21" s="50">
        <v>14</v>
      </c>
      <c r="S21" s="211"/>
      <c r="T21" s="51"/>
      <c r="U21" s="23">
        <f t="shared" si="6"/>
        <v>1</v>
      </c>
      <c r="V21" s="210">
        <f t="shared" si="7"/>
        <v>3</v>
      </c>
      <c r="W21" s="11" t="str">
        <f t="shared" si="8"/>
        <v>A</v>
      </c>
      <c r="X21" s="11" t="str">
        <f t="shared" si="9"/>
        <v>C</v>
      </c>
    </row>
    <row r="22" spans="1:24" ht="15">
      <c r="A22" s="11">
        <v>16</v>
      </c>
      <c r="B22" s="23" t="s">
        <v>48</v>
      </c>
      <c r="C22" s="100">
        <v>0.5972222222222222</v>
      </c>
      <c r="D22" s="200" t="s">
        <v>4</v>
      </c>
      <c r="E22" s="203" t="str">
        <f t="shared" si="3"/>
        <v>Lo Alex</v>
      </c>
      <c r="F22" s="203" t="s">
        <v>8</v>
      </c>
      <c r="G22" s="203" t="str">
        <f t="shared" si="4"/>
        <v>Povilas Mikalauskas</v>
      </c>
      <c r="H22" s="200" t="s">
        <v>5</v>
      </c>
      <c r="I22" s="38" t="s">
        <v>11</v>
      </c>
      <c r="J22" s="203" t="str">
        <f t="shared" si="5"/>
        <v>David Schury</v>
      </c>
      <c r="K22" s="49">
        <v>5</v>
      </c>
      <c r="L22" s="50">
        <v>11</v>
      </c>
      <c r="M22" s="211">
        <v>6</v>
      </c>
      <c r="N22" s="50">
        <v>11</v>
      </c>
      <c r="O22" s="211">
        <v>8</v>
      </c>
      <c r="P22" s="50">
        <v>11</v>
      </c>
      <c r="Q22" s="211"/>
      <c r="R22" s="50"/>
      <c r="S22" s="211"/>
      <c r="T22" s="51"/>
      <c r="U22" s="23">
        <f t="shared" si="6"/>
        <v>0</v>
      </c>
      <c r="V22" s="210">
        <f t="shared" si="7"/>
        <v>3</v>
      </c>
      <c r="W22" s="11" t="str">
        <f t="shared" si="8"/>
        <v>E</v>
      </c>
      <c r="X22" s="11" t="str">
        <f t="shared" si="9"/>
        <v>D</v>
      </c>
    </row>
    <row r="23" spans="1:24" ht="15">
      <c r="A23" s="11">
        <v>15</v>
      </c>
      <c r="B23" s="23" t="s">
        <v>48</v>
      </c>
      <c r="C23" s="100">
        <v>0.6145833333333334</v>
      </c>
      <c r="D23" s="200" t="s">
        <v>7</v>
      </c>
      <c r="E23" s="203" t="str">
        <f t="shared" si="3"/>
        <v>Thomas Wijnhout</v>
      </c>
      <c r="F23" s="203" t="s">
        <v>8</v>
      </c>
      <c r="G23" s="203" t="str">
        <f t="shared" si="4"/>
        <v>Aerjen Theys</v>
      </c>
      <c r="H23" s="200" t="s">
        <v>6</v>
      </c>
      <c r="I23" s="38"/>
      <c r="J23" s="39"/>
      <c r="K23" s="49" t="s">
        <v>278</v>
      </c>
      <c r="L23" s="50"/>
      <c r="M23" s="211"/>
      <c r="N23" s="50"/>
      <c r="O23" s="211"/>
      <c r="P23" s="50"/>
      <c r="Q23" s="211"/>
      <c r="R23" s="50"/>
      <c r="S23" s="211"/>
      <c r="T23" s="51"/>
      <c r="U23" s="23">
        <v>3</v>
      </c>
      <c r="V23" s="210">
        <f t="shared" si="7"/>
        <v>0</v>
      </c>
      <c r="W23" s="11" t="str">
        <f t="shared" si="8"/>
        <v>G</v>
      </c>
      <c r="X23" s="11" t="str">
        <f t="shared" si="9"/>
        <v>F</v>
      </c>
    </row>
    <row r="24" spans="1:24" ht="15">
      <c r="A24" s="11">
        <v>16</v>
      </c>
      <c r="B24" s="23" t="s">
        <v>48</v>
      </c>
      <c r="C24" s="100">
        <v>0.6145833333333334</v>
      </c>
      <c r="D24" s="200" t="s">
        <v>2</v>
      </c>
      <c r="E24" s="203" t="str">
        <f t="shared" si="3"/>
        <v>Luca Elsen</v>
      </c>
      <c r="F24" s="203" t="s">
        <v>8</v>
      </c>
      <c r="G24" s="203" t="str">
        <f t="shared" si="4"/>
        <v>David Schury</v>
      </c>
      <c r="H24" s="200" t="s">
        <v>11</v>
      </c>
      <c r="I24" s="38" t="s">
        <v>3</v>
      </c>
      <c r="J24" s="203" t="str">
        <f t="shared" si="5"/>
        <v>Jelle Campers</v>
      </c>
      <c r="K24" s="49">
        <v>11</v>
      </c>
      <c r="L24" s="116">
        <v>5</v>
      </c>
      <c r="M24" s="211">
        <v>11</v>
      </c>
      <c r="N24" s="50">
        <v>4</v>
      </c>
      <c r="O24" s="211">
        <v>11</v>
      </c>
      <c r="P24" s="50">
        <v>6</v>
      </c>
      <c r="Q24" s="211"/>
      <c r="R24" s="50"/>
      <c r="S24" s="211"/>
      <c r="T24" s="51"/>
      <c r="U24" s="23">
        <f t="shared" si="6"/>
        <v>3</v>
      </c>
      <c r="V24" s="210">
        <f t="shared" si="7"/>
        <v>0</v>
      </c>
      <c r="W24" s="11" t="str">
        <f t="shared" si="8"/>
        <v>B</v>
      </c>
      <c r="X24" s="11" t="str">
        <f t="shared" si="9"/>
        <v>H</v>
      </c>
    </row>
    <row r="25" spans="1:24" ht="15">
      <c r="A25" s="11">
        <v>15</v>
      </c>
      <c r="B25" s="23" t="s">
        <v>48</v>
      </c>
      <c r="C25" s="100">
        <v>0.6319444444444444</v>
      </c>
      <c r="D25" s="200" t="s">
        <v>3</v>
      </c>
      <c r="E25" s="203" t="str">
        <f t="shared" si="3"/>
        <v>Jelle Campers</v>
      </c>
      <c r="F25" s="203" t="s">
        <v>8</v>
      </c>
      <c r="G25" s="203" t="str">
        <f t="shared" si="4"/>
        <v>Povilas Mikalauskas</v>
      </c>
      <c r="H25" s="200" t="s">
        <v>5</v>
      </c>
      <c r="I25" s="38" t="s">
        <v>2</v>
      </c>
      <c r="J25" s="203" t="str">
        <f t="shared" si="5"/>
        <v>Luca Elsen</v>
      </c>
      <c r="K25" s="49">
        <v>8</v>
      </c>
      <c r="L25" s="50">
        <v>11</v>
      </c>
      <c r="M25" s="211">
        <v>11</v>
      </c>
      <c r="N25" s="50">
        <v>6</v>
      </c>
      <c r="O25" s="211">
        <v>12</v>
      </c>
      <c r="P25" s="50">
        <v>14</v>
      </c>
      <c r="Q25" s="211">
        <v>11</v>
      </c>
      <c r="R25" s="50">
        <v>4</v>
      </c>
      <c r="S25" s="211">
        <v>9</v>
      </c>
      <c r="T25" s="51">
        <v>11</v>
      </c>
      <c r="U25" s="23">
        <f t="shared" si="6"/>
        <v>2</v>
      </c>
      <c r="V25" s="210">
        <f t="shared" si="7"/>
        <v>3</v>
      </c>
      <c r="W25" s="11" t="str">
        <f t="shared" si="8"/>
        <v>E</v>
      </c>
      <c r="X25" s="11" t="str">
        <f t="shared" si="9"/>
        <v>C</v>
      </c>
    </row>
    <row r="26" spans="1:24" ht="15">
      <c r="A26" s="11">
        <v>16</v>
      </c>
      <c r="B26" s="23" t="s">
        <v>48</v>
      </c>
      <c r="C26" s="100">
        <v>0.6319444444444444</v>
      </c>
      <c r="D26" s="200" t="s">
        <v>1</v>
      </c>
      <c r="E26" s="203" t="str">
        <f t="shared" si="3"/>
        <v>Thomas Laruelle</v>
      </c>
      <c r="F26" s="203" t="s">
        <v>8</v>
      </c>
      <c r="G26" s="203" t="str">
        <f t="shared" si="4"/>
        <v>Aerjen Theys</v>
      </c>
      <c r="H26" s="200" t="s">
        <v>6</v>
      </c>
      <c r="I26" s="38" t="s">
        <v>4</v>
      </c>
      <c r="J26" s="203" t="str">
        <f t="shared" si="5"/>
        <v>Lo Alex</v>
      </c>
      <c r="K26" s="49" t="s">
        <v>278</v>
      </c>
      <c r="L26" s="50"/>
      <c r="M26" s="211"/>
      <c r="N26" s="50"/>
      <c r="O26" s="211"/>
      <c r="P26" s="50"/>
      <c r="Q26" s="211"/>
      <c r="R26" s="50"/>
      <c r="S26" s="211"/>
      <c r="T26" s="51"/>
      <c r="U26" s="23">
        <v>3</v>
      </c>
      <c r="V26" s="210">
        <f t="shared" si="7"/>
        <v>0</v>
      </c>
      <c r="W26" s="11" t="str">
        <f t="shared" si="8"/>
        <v>A</v>
      </c>
      <c r="X26" s="11" t="str">
        <f t="shared" si="9"/>
        <v>F</v>
      </c>
    </row>
    <row r="27" spans="1:24" ht="15">
      <c r="A27" s="11">
        <v>15</v>
      </c>
      <c r="B27" s="23" t="s">
        <v>48</v>
      </c>
      <c r="C27" s="100">
        <v>0.6493055555555556</v>
      </c>
      <c r="D27" s="200" t="s">
        <v>4</v>
      </c>
      <c r="E27" s="203" t="str">
        <f t="shared" si="3"/>
        <v>Lo Alex</v>
      </c>
      <c r="F27" s="203" t="s">
        <v>8</v>
      </c>
      <c r="G27" s="203" t="str">
        <f t="shared" si="4"/>
        <v>David Schury</v>
      </c>
      <c r="H27" s="200" t="s">
        <v>11</v>
      </c>
      <c r="I27" s="38" t="s">
        <v>5</v>
      </c>
      <c r="J27" s="203" t="str">
        <f t="shared" si="5"/>
        <v>Povilas Mikalauskas</v>
      </c>
      <c r="K27" s="49">
        <v>11</v>
      </c>
      <c r="L27" s="50">
        <v>7</v>
      </c>
      <c r="M27" s="211">
        <v>8</v>
      </c>
      <c r="N27" s="50">
        <v>11</v>
      </c>
      <c r="O27" s="211">
        <v>10</v>
      </c>
      <c r="P27" s="50">
        <v>12</v>
      </c>
      <c r="Q27" s="211">
        <v>7</v>
      </c>
      <c r="R27" s="50">
        <v>11</v>
      </c>
      <c r="S27" s="211"/>
      <c r="T27" s="51"/>
      <c r="U27" s="23">
        <f t="shared" si="6"/>
        <v>1</v>
      </c>
      <c r="V27" s="210">
        <f t="shared" si="7"/>
        <v>3</v>
      </c>
      <c r="W27" s="11" t="str">
        <f t="shared" si="8"/>
        <v>H</v>
      </c>
      <c r="X27" s="11" t="str">
        <f t="shared" si="9"/>
        <v>D</v>
      </c>
    </row>
    <row r="28" spans="1:24" s="55" customFormat="1" ht="15">
      <c r="A28" s="52">
        <v>16</v>
      </c>
      <c r="B28" s="53" t="s">
        <v>48</v>
      </c>
      <c r="C28" s="100">
        <v>0.6493055555555556</v>
      </c>
      <c r="D28" s="200" t="s">
        <v>7</v>
      </c>
      <c r="E28" s="39" t="str">
        <f t="shared" si="3"/>
        <v>Thomas Wijnhout</v>
      </c>
      <c r="F28" s="39" t="s">
        <v>8</v>
      </c>
      <c r="G28" s="39" t="str">
        <f t="shared" si="4"/>
        <v>Luca Elsen</v>
      </c>
      <c r="H28" s="200" t="s">
        <v>2</v>
      </c>
      <c r="I28" s="244"/>
      <c r="J28" s="245" t="s">
        <v>279</v>
      </c>
      <c r="K28" s="115">
        <v>0</v>
      </c>
      <c r="L28" s="50">
        <v>11</v>
      </c>
      <c r="M28" s="211">
        <v>8</v>
      </c>
      <c r="N28" s="50">
        <v>11</v>
      </c>
      <c r="O28" s="211">
        <v>9</v>
      </c>
      <c r="P28" s="50">
        <v>11</v>
      </c>
      <c r="Q28" s="211"/>
      <c r="R28" s="50"/>
      <c r="S28" s="211"/>
      <c r="T28" s="51"/>
      <c r="U28" s="53">
        <f t="shared" si="6"/>
        <v>0</v>
      </c>
      <c r="V28" s="54">
        <f t="shared" si="7"/>
        <v>3</v>
      </c>
      <c r="W28" s="52" t="str">
        <f t="shared" si="8"/>
        <v>B</v>
      </c>
      <c r="X28" s="52" t="str">
        <f t="shared" si="9"/>
        <v>G</v>
      </c>
    </row>
    <row r="29" spans="1:24" ht="15">
      <c r="A29" s="11">
        <v>15</v>
      </c>
      <c r="B29" s="23" t="s">
        <v>48</v>
      </c>
      <c r="C29" s="100">
        <v>0.6666666666666666</v>
      </c>
      <c r="D29" s="200" t="s">
        <v>3</v>
      </c>
      <c r="E29" s="203" t="str">
        <f t="shared" si="3"/>
        <v>Jelle Campers</v>
      </c>
      <c r="F29" s="203" t="s">
        <v>8</v>
      </c>
      <c r="G29" s="203" t="str">
        <f t="shared" si="4"/>
        <v>Aerjen Theys</v>
      </c>
      <c r="H29" s="200" t="s">
        <v>6</v>
      </c>
      <c r="I29" s="38" t="s">
        <v>7</v>
      </c>
      <c r="J29" s="203" t="str">
        <f t="shared" si="5"/>
        <v>Thomas Wijnhout</v>
      </c>
      <c r="K29" s="49" t="s">
        <v>278</v>
      </c>
      <c r="L29" s="50"/>
      <c r="M29" s="211"/>
      <c r="N29" s="50"/>
      <c r="O29" s="211"/>
      <c r="P29" s="50"/>
      <c r="Q29" s="211"/>
      <c r="R29" s="50"/>
      <c r="S29" s="211"/>
      <c r="T29" s="51"/>
      <c r="U29" s="23">
        <v>3</v>
      </c>
      <c r="V29" s="210">
        <f t="shared" si="7"/>
        <v>0</v>
      </c>
      <c r="W29" s="11" t="str">
        <f t="shared" si="8"/>
        <v>C</v>
      </c>
      <c r="X29" s="11" t="str">
        <f t="shared" si="9"/>
        <v>F</v>
      </c>
    </row>
    <row r="30" spans="1:24" ht="15">
      <c r="A30" s="11">
        <v>16</v>
      </c>
      <c r="B30" s="23" t="s">
        <v>48</v>
      </c>
      <c r="C30" s="100">
        <v>0.6666666666666666</v>
      </c>
      <c r="D30" s="200" t="s">
        <v>5</v>
      </c>
      <c r="E30" s="203" t="str">
        <f t="shared" si="3"/>
        <v>Povilas Mikalauskas</v>
      </c>
      <c r="F30" s="203" t="s">
        <v>8</v>
      </c>
      <c r="G30" s="203" t="str">
        <f t="shared" si="4"/>
        <v>David Schury</v>
      </c>
      <c r="H30" s="200" t="s">
        <v>11</v>
      </c>
      <c r="I30" s="38" t="s">
        <v>1</v>
      </c>
      <c r="J30" s="203" t="str">
        <f t="shared" si="5"/>
        <v>Thomas Laruelle</v>
      </c>
      <c r="K30" s="49">
        <v>11</v>
      </c>
      <c r="L30" s="50">
        <v>5</v>
      </c>
      <c r="M30" s="211">
        <v>11</v>
      </c>
      <c r="N30" s="50">
        <v>4</v>
      </c>
      <c r="O30" s="211">
        <v>11</v>
      </c>
      <c r="P30" s="50">
        <v>8</v>
      </c>
      <c r="Q30" s="211"/>
      <c r="R30" s="50"/>
      <c r="S30" s="211"/>
      <c r="T30" s="51"/>
      <c r="U30" s="23">
        <f t="shared" si="6"/>
        <v>3</v>
      </c>
      <c r="V30" s="210">
        <f t="shared" si="7"/>
        <v>0</v>
      </c>
      <c r="W30" s="11" t="str">
        <f t="shared" si="8"/>
        <v>E</v>
      </c>
      <c r="X30" s="11" t="str">
        <f t="shared" si="9"/>
        <v>H</v>
      </c>
    </row>
    <row r="31" spans="1:24" ht="15">
      <c r="A31" s="11">
        <v>15</v>
      </c>
      <c r="B31" s="23" t="s">
        <v>48</v>
      </c>
      <c r="C31" s="100">
        <v>0.6840277777777778</v>
      </c>
      <c r="D31" s="200" t="s">
        <v>1</v>
      </c>
      <c r="E31" s="203" t="str">
        <f t="shared" si="3"/>
        <v>Thomas Laruelle</v>
      </c>
      <c r="F31" s="203" t="s">
        <v>8</v>
      </c>
      <c r="G31" s="203" t="str">
        <f t="shared" si="4"/>
        <v>Luca Elsen</v>
      </c>
      <c r="H31" s="200" t="s">
        <v>2</v>
      </c>
      <c r="I31" s="38" t="s">
        <v>11</v>
      </c>
      <c r="J31" s="203" t="str">
        <f t="shared" si="5"/>
        <v>David Schury</v>
      </c>
      <c r="K31" s="115">
        <v>11</v>
      </c>
      <c r="L31" s="50">
        <v>4</v>
      </c>
      <c r="M31" s="211">
        <v>11</v>
      </c>
      <c r="N31" s="50">
        <v>6</v>
      </c>
      <c r="O31" s="211">
        <v>11</v>
      </c>
      <c r="P31" s="50">
        <v>9</v>
      </c>
      <c r="Q31" s="211"/>
      <c r="R31" s="50"/>
      <c r="S31" s="211"/>
      <c r="T31" s="51"/>
      <c r="U31" s="23">
        <f t="shared" si="6"/>
        <v>3</v>
      </c>
      <c r="V31" s="210">
        <f t="shared" si="7"/>
        <v>0</v>
      </c>
      <c r="W31" s="11" t="str">
        <f t="shared" si="8"/>
        <v>A</v>
      </c>
      <c r="X31" s="11" t="str">
        <f t="shared" si="9"/>
        <v>B</v>
      </c>
    </row>
    <row r="32" spans="1:24" ht="15">
      <c r="A32" s="11">
        <v>16</v>
      </c>
      <c r="B32" s="23" t="s">
        <v>48</v>
      </c>
      <c r="C32" s="100">
        <v>0.6840277777777778</v>
      </c>
      <c r="D32" s="200" t="s">
        <v>4</v>
      </c>
      <c r="E32" s="203" t="str">
        <f t="shared" si="3"/>
        <v>Lo Alex</v>
      </c>
      <c r="F32" s="203" t="s">
        <v>8</v>
      </c>
      <c r="G32" s="203" t="str">
        <f t="shared" si="4"/>
        <v>Thomas Wijnhout</v>
      </c>
      <c r="H32" s="200" t="s">
        <v>7</v>
      </c>
      <c r="I32" s="38" t="s">
        <v>3</v>
      </c>
      <c r="J32" s="203" t="str">
        <f t="shared" si="5"/>
        <v>Jelle Campers</v>
      </c>
      <c r="K32" s="49">
        <v>9</v>
      </c>
      <c r="L32" s="50">
        <v>11</v>
      </c>
      <c r="M32" s="211">
        <v>13</v>
      </c>
      <c r="N32" s="50">
        <v>11</v>
      </c>
      <c r="O32" s="211">
        <v>9</v>
      </c>
      <c r="P32" s="50">
        <v>11</v>
      </c>
      <c r="Q32" s="211">
        <v>11</v>
      </c>
      <c r="R32" s="50">
        <v>8</v>
      </c>
      <c r="S32" s="211">
        <v>9</v>
      </c>
      <c r="T32" s="51">
        <v>11</v>
      </c>
      <c r="U32" s="23">
        <f t="shared" si="6"/>
        <v>2</v>
      </c>
      <c r="V32" s="210">
        <f t="shared" si="7"/>
        <v>3</v>
      </c>
      <c r="W32" s="11" t="str">
        <f t="shared" si="8"/>
        <v>G</v>
      </c>
      <c r="X32" s="11" t="str">
        <f t="shared" si="9"/>
        <v>D</v>
      </c>
    </row>
    <row r="33" spans="1:24" ht="15">
      <c r="A33" s="11">
        <v>15</v>
      </c>
      <c r="B33" s="23" t="s">
        <v>48</v>
      </c>
      <c r="C33" s="100">
        <v>0.7013888888888888</v>
      </c>
      <c r="D33" s="200" t="s">
        <v>3</v>
      </c>
      <c r="E33" s="203" t="str">
        <f t="shared" si="3"/>
        <v>Jelle Campers</v>
      </c>
      <c r="F33" s="203" t="s">
        <v>8</v>
      </c>
      <c r="G33" s="203" t="str">
        <f t="shared" si="4"/>
        <v>David Schury</v>
      </c>
      <c r="H33" s="200" t="s">
        <v>11</v>
      </c>
      <c r="I33" s="38" t="s">
        <v>4</v>
      </c>
      <c r="J33" s="203" t="str">
        <f t="shared" si="5"/>
        <v>Lo Alex</v>
      </c>
      <c r="K33" s="49">
        <v>11</v>
      </c>
      <c r="L33" s="50">
        <v>6</v>
      </c>
      <c r="M33" s="211">
        <v>6</v>
      </c>
      <c r="N33" s="50">
        <v>11</v>
      </c>
      <c r="O33" s="211">
        <v>11</v>
      </c>
      <c r="P33" s="50">
        <v>7</v>
      </c>
      <c r="Q33" s="211">
        <v>13</v>
      </c>
      <c r="R33" s="50">
        <v>11</v>
      </c>
      <c r="S33" s="211"/>
      <c r="T33" s="51"/>
      <c r="U33" s="23">
        <f t="shared" si="6"/>
        <v>3</v>
      </c>
      <c r="V33" s="210">
        <f t="shared" si="7"/>
        <v>1</v>
      </c>
      <c r="W33" s="11" t="str">
        <f>IF(U33&gt;V33,D33,IF(U33&lt;V33,H33,""))</f>
        <v>C</v>
      </c>
      <c r="X33" s="11" t="str">
        <f>IF(U33&gt;V33,H33,IF(U33&lt;V33,D33,""))</f>
        <v>H</v>
      </c>
    </row>
    <row r="34" spans="1:24" ht="15">
      <c r="A34" s="11">
        <v>16</v>
      </c>
      <c r="B34" s="23" t="s">
        <v>48</v>
      </c>
      <c r="C34" s="100">
        <v>0.7013888888888888</v>
      </c>
      <c r="D34" s="200" t="s">
        <v>6</v>
      </c>
      <c r="E34" s="203" t="str">
        <f t="shared" si="3"/>
        <v>Aerjen Theys</v>
      </c>
      <c r="F34" s="203" t="s">
        <v>8</v>
      </c>
      <c r="G34" s="203" t="str">
        <f t="shared" si="4"/>
        <v>Luca Elsen</v>
      </c>
      <c r="H34" s="200" t="s">
        <v>2</v>
      </c>
      <c r="I34" s="38" t="s">
        <v>5</v>
      </c>
      <c r="J34" s="203" t="str">
        <f t="shared" si="5"/>
        <v>Povilas Mikalauskas</v>
      </c>
      <c r="K34" s="115"/>
      <c r="L34" s="50" t="s">
        <v>278</v>
      </c>
      <c r="M34" s="211"/>
      <c r="N34" s="50"/>
      <c r="O34" s="211"/>
      <c r="P34" s="50"/>
      <c r="Q34" s="211"/>
      <c r="R34" s="50"/>
      <c r="S34" s="211"/>
      <c r="T34" s="51"/>
      <c r="U34" s="23">
        <f t="shared" si="6"/>
        <v>0</v>
      </c>
      <c r="V34" s="210">
        <v>3</v>
      </c>
      <c r="W34" s="11" t="str">
        <f>IF(U34&gt;V34,D34,IF(U34&lt;V34,H34,""))</f>
        <v>B</v>
      </c>
      <c r="X34" s="11" t="str">
        <f>IF(U34&gt;V34,H34,IF(U34&lt;V34,D34,""))</f>
        <v>F</v>
      </c>
    </row>
    <row r="35" spans="1:24" ht="15">
      <c r="A35" s="11">
        <v>15</v>
      </c>
      <c r="B35" s="23" t="s">
        <v>48</v>
      </c>
      <c r="C35" s="100">
        <v>0.71875</v>
      </c>
      <c r="D35" s="200" t="s">
        <v>5</v>
      </c>
      <c r="E35" s="203" t="str">
        <f t="shared" si="3"/>
        <v>Povilas Mikalauskas</v>
      </c>
      <c r="F35" s="203" t="s">
        <v>8</v>
      </c>
      <c r="G35" s="203" t="str">
        <f t="shared" si="4"/>
        <v>Thomas Wijnhout</v>
      </c>
      <c r="H35" s="200" t="s">
        <v>7</v>
      </c>
      <c r="I35" s="38" t="s">
        <v>2</v>
      </c>
      <c r="J35" s="203" t="str">
        <f t="shared" si="5"/>
        <v>Luca Elsen</v>
      </c>
      <c r="K35" s="49">
        <v>11</v>
      </c>
      <c r="L35" s="50">
        <v>4</v>
      </c>
      <c r="M35" s="211">
        <v>11</v>
      </c>
      <c r="N35" s="50">
        <v>9</v>
      </c>
      <c r="O35" s="211">
        <v>6</v>
      </c>
      <c r="P35" s="50">
        <v>11</v>
      </c>
      <c r="Q35" s="211">
        <v>13</v>
      </c>
      <c r="R35" s="50">
        <v>11</v>
      </c>
      <c r="S35" s="211"/>
      <c r="T35" s="51"/>
      <c r="U35" s="23">
        <f t="shared" si="6"/>
        <v>3</v>
      </c>
      <c r="V35" s="210">
        <f t="shared" si="7"/>
        <v>1</v>
      </c>
      <c r="W35" s="11" t="str">
        <f>IF(U35&gt;V35,D35,IF(U35&lt;V35,H35,""))</f>
        <v>E</v>
      </c>
      <c r="X35" s="11" t="str">
        <f>IF(U35&gt;V35,H35,IF(U35&lt;V35,D35,""))</f>
        <v>G</v>
      </c>
    </row>
    <row r="36" spans="1:24" ht="15">
      <c r="A36" s="11">
        <v>16</v>
      </c>
      <c r="B36" s="23" t="s">
        <v>48</v>
      </c>
      <c r="C36" s="100">
        <v>0.71875</v>
      </c>
      <c r="D36" s="200" t="s">
        <v>1</v>
      </c>
      <c r="E36" s="203" t="str">
        <f t="shared" si="3"/>
        <v>Thomas Laruelle</v>
      </c>
      <c r="F36" s="203" t="s">
        <v>8</v>
      </c>
      <c r="G36" s="203" t="str">
        <f t="shared" si="4"/>
        <v>Lo Alex</v>
      </c>
      <c r="H36" s="200" t="s">
        <v>4</v>
      </c>
      <c r="I36" s="244"/>
      <c r="J36" s="245" t="s">
        <v>279</v>
      </c>
      <c r="K36" s="49">
        <v>8</v>
      </c>
      <c r="L36" s="50">
        <v>11</v>
      </c>
      <c r="M36" s="211">
        <v>11</v>
      </c>
      <c r="N36" s="50">
        <v>7</v>
      </c>
      <c r="O36" s="211">
        <v>11</v>
      </c>
      <c r="P36" s="50">
        <v>5</v>
      </c>
      <c r="Q36" s="211">
        <v>11</v>
      </c>
      <c r="R36" s="50">
        <v>5</v>
      </c>
      <c r="S36" s="211"/>
      <c r="T36" s="51"/>
      <c r="U36" s="23">
        <f t="shared" si="6"/>
        <v>3</v>
      </c>
      <c r="V36" s="210">
        <f t="shared" si="7"/>
        <v>1</v>
      </c>
      <c r="W36" s="11" t="str">
        <f aca="true" t="shared" si="10" ref="W36:W44">IF(U36&gt;V36,D36,IF(U36&lt;V36,H36,""))</f>
        <v>A</v>
      </c>
      <c r="X36" s="11" t="str">
        <f aca="true" t="shared" si="11" ref="X36:X44">IF(U36&gt;V36,H36,IF(U36&lt;V36,D36,""))</f>
        <v>D</v>
      </c>
    </row>
    <row r="37" spans="1:24" ht="15">
      <c r="A37" s="11">
        <v>15</v>
      </c>
      <c r="B37" s="23" t="s">
        <v>48</v>
      </c>
      <c r="C37" s="100">
        <v>0.7361111111111112</v>
      </c>
      <c r="D37" s="200" t="s">
        <v>3</v>
      </c>
      <c r="E37" s="203" t="str">
        <f t="shared" si="3"/>
        <v>Jelle Campers</v>
      </c>
      <c r="F37" s="203" t="s">
        <v>8</v>
      </c>
      <c r="G37" s="203" t="str">
        <f t="shared" si="4"/>
        <v>Luca Elsen</v>
      </c>
      <c r="H37" s="200" t="s">
        <v>2</v>
      </c>
      <c r="I37" s="38" t="s">
        <v>7</v>
      </c>
      <c r="J37" s="203" t="str">
        <f t="shared" si="5"/>
        <v>Thomas Wijnhout</v>
      </c>
      <c r="K37" s="115">
        <v>3</v>
      </c>
      <c r="L37" s="50">
        <v>11</v>
      </c>
      <c r="M37" s="211">
        <v>6</v>
      </c>
      <c r="N37" s="50">
        <v>11</v>
      </c>
      <c r="O37" s="211">
        <v>13</v>
      </c>
      <c r="P37" s="50">
        <v>11</v>
      </c>
      <c r="Q37" s="211">
        <v>11</v>
      </c>
      <c r="R37" s="50">
        <v>8</v>
      </c>
      <c r="S37" s="211">
        <v>11</v>
      </c>
      <c r="T37" s="51">
        <v>8</v>
      </c>
      <c r="U37" s="23">
        <f t="shared" si="6"/>
        <v>3</v>
      </c>
      <c r="V37" s="210">
        <f t="shared" si="7"/>
        <v>2</v>
      </c>
      <c r="W37" s="11" t="str">
        <f t="shared" si="10"/>
        <v>C</v>
      </c>
      <c r="X37" s="11" t="str">
        <f t="shared" si="11"/>
        <v>B</v>
      </c>
    </row>
    <row r="38" spans="1:24" ht="15">
      <c r="A38" s="11">
        <v>16</v>
      </c>
      <c r="B38" s="23" t="s">
        <v>48</v>
      </c>
      <c r="C38" s="102">
        <v>0.7361111111111112</v>
      </c>
      <c r="D38" s="200" t="s">
        <v>11</v>
      </c>
      <c r="E38" s="203" t="str">
        <f t="shared" si="3"/>
        <v>David Schury</v>
      </c>
      <c r="F38" s="203" t="s">
        <v>8</v>
      </c>
      <c r="G38" s="203" t="str">
        <f t="shared" si="4"/>
        <v>Thomas Wijnhout</v>
      </c>
      <c r="H38" s="200" t="s">
        <v>7</v>
      </c>
      <c r="I38" s="38" t="s">
        <v>1</v>
      </c>
      <c r="J38" s="203" t="str">
        <f t="shared" si="5"/>
        <v>Thomas Laruelle</v>
      </c>
      <c r="K38" s="49">
        <v>17</v>
      </c>
      <c r="L38" s="50">
        <v>15</v>
      </c>
      <c r="M38" s="211">
        <v>6</v>
      </c>
      <c r="N38" s="50">
        <v>11</v>
      </c>
      <c r="O38" s="211">
        <v>6</v>
      </c>
      <c r="P38" s="50">
        <v>11</v>
      </c>
      <c r="Q38" s="211">
        <v>11</v>
      </c>
      <c r="R38" s="50">
        <v>6</v>
      </c>
      <c r="S38" s="211">
        <v>11</v>
      </c>
      <c r="T38" s="51">
        <v>4</v>
      </c>
      <c r="U38" s="23">
        <f t="shared" si="6"/>
        <v>3</v>
      </c>
      <c r="V38" s="210">
        <f t="shared" si="7"/>
        <v>2</v>
      </c>
      <c r="W38" s="11" t="str">
        <f t="shared" si="10"/>
        <v>H</v>
      </c>
      <c r="X38" s="11" t="str">
        <f t="shared" si="11"/>
        <v>G</v>
      </c>
    </row>
    <row r="39" spans="1:24" ht="15">
      <c r="A39" s="11">
        <v>15</v>
      </c>
      <c r="B39" s="23" t="s">
        <v>48</v>
      </c>
      <c r="C39" s="102">
        <v>0.7534722222222222</v>
      </c>
      <c r="D39" s="200" t="s">
        <v>6</v>
      </c>
      <c r="E39" s="203" t="str">
        <f t="shared" si="3"/>
        <v>Aerjen Theys</v>
      </c>
      <c r="F39" s="203" t="s">
        <v>8</v>
      </c>
      <c r="G39" s="203" t="str">
        <f t="shared" si="4"/>
        <v>Lo Alex</v>
      </c>
      <c r="H39" s="200" t="s">
        <v>4</v>
      </c>
      <c r="I39" s="38" t="s">
        <v>3</v>
      </c>
      <c r="J39" s="203" t="str">
        <f t="shared" si="5"/>
        <v>Jelle Campers</v>
      </c>
      <c r="K39" s="49"/>
      <c r="L39" s="50" t="s">
        <v>278</v>
      </c>
      <c r="M39" s="211"/>
      <c r="N39" s="50"/>
      <c r="O39" s="211"/>
      <c r="P39" s="50"/>
      <c r="Q39" s="211"/>
      <c r="R39" s="50"/>
      <c r="S39" s="211"/>
      <c r="T39" s="51"/>
      <c r="U39" s="23">
        <f t="shared" si="6"/>
        <v>0</v>
      </c>
      <c r="V39" s="210">
        <v>3</v>
      </c>
      <c r="W39" s="11" t="str">
        <f t="shared" si="10"/>
        <v>D</v>
      </c>
      <c r="X39" s="11" t="str">
        <f t="shared" si="11"/>
        <v>F</v>
      </c>
    </row>
    <row r="40" spans="1:24" ht="15">
      <c r="A40" s="11">
        <v>16</v>
      </c>
      <c r="B40" s="23" t="s">
        <v>48</v>
      </c>
      <c r="C40" s="102">
        <v>0.7534722222222222</v>
      </c>
      <c r="D40" s="200" t="s">
        <v>5</v>
      </c>
      <c r="E40" s="203" t="str">
        <f t="shared" si="3"/>
        <v>Povilas Mikalauskas</v>
      </c>
      <c r="F40" s="203" t="s">
        <v>8</v>
      </c>
      <c r="G40" s="203" t="str">
        <f t="shared" si="4"/>
        <v>Thomas Laruelle</v>
      </c>
      <c r="H40" s="200" t="s">
        <v>1</v>
      </c>
      <c r="I40" s="38" t="s">
        <v>11</v>
      </c>
      <c r="J40" s="203" t="str">
        <f t="shared" si="5"/>
        <v>David Schury</v>
      </c>
      <c r="K40" s="49">
        <v>11</v>
      </c>
      <c r="L40" s="50">
        <v>7</v>
      </c>
      <c r="M40" s="211">
        <v>14</v>
      </c>
      <c r="N40" s="50">
        <v>12</v>
      </c>
      <c r="O40" s="211">
        <v>10</v>
      </c>
      <c r="P40" s="50">
        <v>12</v>
      </c>
      <c r="Q40" s="211">
        <v>5</v>
      </c>
      <c r="R40" s="50">
        <v>11</v>
      </c>
      <c r="S40" s="211">
        <v>7</v>
      </c>
      <c r="T40" s="51">
        <v>11</v>
      </c>
      <c r="U40" s="23">
        <f t="shared" si="6"/>
        <v>2</v>
      </c>
      <c r="V40" s="210">
        <f t="shared" si="7"/>
        <v>3</v>
      </c>
      <c r="W40" s="11" t="str">
        <f t="shared" si="10"/>
        <v>A</v>
      </c>
      <c r="X40" s="11" t="str">
        <f t="shared" si="11"/>
        <v>E</v>
      </c>
    </row>
    <row r="41" spans="1:24" ht="15">
      <c r="A41" s="11">
        <v>15</v>
      </c>
      <c r="B41" s="23" t="s">
        <v>48</v>
      </c>
      <c r="C41" s="102">
        <v>0.7708333333333334</v>
      </c>
      <c r="D41" s="200" t="s">
        <v>3</v>
      </c>
      <c r="E41" s="203" t="str">
        <f t="shared" si="3"/>
        <v>Jelle Campers</v>
      </c>
      <c r="F41" s="203" t="s">
        <v>8</v>
      </c>
      <c r="G41" s="203" t="str">
        <f t="shared" si="4"/>
        <v>Lo Alex</v>
      </c>
      <c r="H41" s="200" t="s">
        <v>4</v>
      </c>
      <c r="I41" s="38" t="s">
        <v>5</v>
      </c>
      <c r="J41" s="203" t="str">
        <f t="shared" si="5"/>
        <v>Povilas Mikalauskas</v>
      </c>
      <c r="K41" s="49">
        <v>11</v>
      </c>
      <c r="L41" s="50">
        <v>1</v>
      </c>
      <c r="M41" s="211">
        <v>11</v>
      </c>
      <c r="N41" s="50">
        <v>9</v>
      </c>
      <c r="O41" s="211">
        <v>11</v>
      </c>
      <c r="P41" s="50">
        <v>9</v>
      </c>
      <c r="Q41" s="211"/>
      <c r="R41" s="50"/>
      <c r="S41" s="211"/>
      <c r="T41" s="51"/>
      <c r="U41" s="23">
        <f t="shared" si="6"/>
        <v>3</v>
      </c>
      <c r="V41" s="210">
        <f t="shared" si="7"/>
        <v>0</v>
      </c>
      <c r="W41" s="11" t="str">
        <f t="shared" si="10"/>
        <v>C</v>
      </c>
      <c r="X41" s="11" t="str">
        <f t="shared" si="11"/>
        <v>D</v>
      </c>
    </row>
    <row r="42" spans="1:24" ht="15">
      <c r="A42" s="11">
        <v>16</v>
      </c>
      <c r="B42" s="23" t="s">
        <v>48</v>
      </c>
      <c r="C42" s="102">
        <v>0.7708333333333334</v>
      </c>
      <c r="D42" s="200" t="s">
        <v>7</v>
      </c>
      <c r="E42" s="203" t="str">
        <f t="shared" si="3"/>
        <v>Thomas Wijnhout</v>
      </c>
      <c r="F42" s="203" t="s">
        <v>8</v>
      </c>
      <c r="G42" s="203" t="str">
        <f t="shared" si="4"/>
        <v>Thomas Laruelle</v>
      </c>
      <c r="H42" s="200" t="s">
        <v>1</v>
      </c>
      <c r="I42" s="38" t="s">
        <v>2</v>
      </c>
      <c r="J42" s="203" t="str">
        <f t="shared" si="5"/>
        <v>Luca Elsen</v>
      </c>
      <c r="K42" s="49">
        <v>6</v>
      </c>
      <c r="L42" s="50">
        <v>11</v>
      </c>
      <c r="M42" s="211">
        <v>7</v>
      </c>
      <c r="N42" s="50">
        <v>11</v>
      </c>
      <c r="O42" s="211">
        <v>13</v>
      </c>
      <c r="P42" s="50">
        <v>11</v>
      </c>
      <c r="Q42" s="211">
        <v>12</v>
      </c>
      <c r="R42" s="50">
        <v>14</v>
      </c>
      <c r="S42" s="211"/>
      <c r="T42" s="51"/>
      <c r="U42" s="23">
        <f t="shared" si="6"/>
        <v>1</v>
      </c>
      <c r="V42" s="210">
        <f t="shared" si="7"/>
        <v>3</v>
      </c>
      <c r="W42" s="11" t="str">
        <f t="shared" si="10"/>
        <v>A</v>
      </c>
      <c r="X42" s="11" t="str">
        <f t="shared" si="11"/>
        <v>G</v>
      </c>
    </row>
    <row r="43" spans="1:24" ht="15">
      <c r="A43" s="11">
        <v>15</v>
      </c>
      <c r="B43" s="23" t="s">
        <v>48</v>
      </c>
      <c r="C43" s="102">
        <v>0.7881944444444445</v>
      </c>
      <c r="D43" s="200" t="s">
        <v>2</v>
      </c>
      <c r="E43" s="203" t="str">
        <f t="shared" si="3"/>
        <v>Luca Elsen</v>
      </c>
      <c r="F43" s="203" t="s">
        <v>8</v>
      </c>
      <c r="G43" s="203" t="str">
        <f t="shared" si="4"/>
        <v>Povilas Mikalauskas</v>
      </c>
      <c r="H43" s="200" t="s">
        <v>5</v>
      </c>
      <c r="I43" s="38" t="s">
        <v>7</v>
      </c>
      <c r="J43" s="203" t="str">
        <f t="shared" si="5"/>
        <v>Thomas Wijnhout</v>
      </c>
      <c r="K43" s="49">
        <v>11</v>
      </c>
      <c r="L43" s="116">
        <v>6</v>
      </c>
      <c r="M43" s="211">
        <v>11</v>
      </c>
      <c r="N43" s="50">
        <v>8</v>
      </c>
      <c r="O43" s="211">
        <v>4</v>
      </c>
      <c r="P43" s="50">
        <v>11</v>
      </c>
      <c r="Q43" s="211">
        <v>11</v>
      </c>
      <c r="R43" s="50">
        <v>8</v>
      </c>
      <c r="S43" s="211"/>
      <c r="T43" s="51"/>
      <c r="U43" s="23">
        <f t="shared" si="6"/>
        <v>3</v>
      </c>
      <c r="V43" s="210">
        <f t="shared" si="7"/>
        <v>1</v>
      </c>
      <c r="W43" s="11" t="str">
        <f t="shared" si="10"/>
        <v>B</v>
      </c>
      <c r="X43" s="11" t="str">
        <f t="shared" si="11"/>
        <v>E</v>
      </c>
    </row>
    <row r="44" spans="1:24" ht="15.75" thickBot="1">
      <c r="A44" s="12">
        <v>16</v>
      </c>
      <c r="B44" s="24" t="s">
        <v>48</v>
      </c>
      <c r="C44" s="103">
        <v>0.7881944444444445</v>
      </c>
      <c r="D44" s="197" t="s">
        <v>11</v>
      </c>
      <c r="E44" s="209" t="str">
        <f t="shared" si="3"/>
        <v>David Schury</v>
      </c>
      <c r="F44" s="209" t="s">
        <v>8</v>
      </c>
      <c r="G44" s="209" t="str">
        <f t="shared" si="4"/>
        <v>Aerjen Theys</v>
      </c>
      <c r="H44" s="197" t="s">
        <v>6</v>
      </c>
      <c r="I44" s="15" t="s">
        <v>1</v>
      </c>
      <c r="J44" s="209" t="str">
        <f t="shared" si="5"/>
        <v>Thomas Laruelle</v>
      </c>
      <c r="K44" s="20" t="s">
        <v>278</v>
      </c>
      <c r="L44" s="21"/>
      <c r="M44" s="213"/>
      <c r="N44" s="21"/>
      <c r="O44" s="213"/>
      <c r="P44" s="21"/>
      <c r="Q44" s="213"/>
      <c r="R44" s="21"/>
      <c r="S44" s="213"/>
      <c r="T44" s="22"/>
      <c r="U44" s="24">
        <v>3</v>
      </c>
      <c r="V44" s="212">
        <f t="shared" si="7"/>
        <v>0</v>
      </c>
      <c r="W44" s="12" t="str">
        <f t="shared" si="10"/>
        <v>H</v>
      </c>
      <c r="X44" s="12" t="str">
        <f t="shared" si="11"/>
        <v>F</v>
      </c>
    </row>
    <row r="45" spans="7:23" ht="15">
      <c r="G45" s="37"/>
      <c r="H45" s="16"/>
      <c r="I45" s="37"/>
      <c r="J45" s="203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7:23" ht="1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7:23" ht="1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7:23" ht="1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ht="1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ht="1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ht="1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ht="1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sheetProtection/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>
    <tabColor theme="4"/>
    <pageSetUpPr fitToPage="1"/>
  </sheetPr>
  <dimension ref="A1:Y46"/>
  <sheetViews>
    <sheetView zoomScalePageLayoutView="0" workbookViewId="0" topLeftCell="A1">
      <selection activeCell="O11" sqref="O11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159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462" t="s">
        <v>22</v>
      </c>
      <c r="C5" s="366"/>
      <c r="D5" s="366"/>
      <c r="E5" s="366"/>
      <c r="F5" s="366" t="s">
        <v>47</v>
      </c>
      <c r="G5" s="366"/>
      <c r="H5" s="366"/>
      <c r="I5" s="367"/>
      <c r="J5" s="127"/>
      <c r="K5" s="136">
        <f aca="true" t="shared" si="0" ref="K5:K10">COUNTIF($W$15:$W$29,A5)</f>
        <v>5</v>
      </c>
      <c r="L5" s="132">
        <f aca="true" t="shared" si="1" ref="L5:L10">COUNTIF($X$15:$X$29,A5)</f>
        <v>0</v>
      </c>
      <c r="M5" s="135"/>
      <c r="N5" s="135"/>
      <c r="O5" s="368">
        <v>1</v>
      </c>
      <c r="P5" s="368"/>
      <c r="Q5" s="369" t="str">
        <f>B5</f>
        <v>Evy Vandecasteele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460" t="s">
        <v>136</v>
      </c>
      <c r="C6" s="358"/>
      <c r="D6" s="358"/>
      <c r="E6" s="358"/>
      <c r="F6" s="358" t="s">
        <v>77</v>
      </c>
      <c r="G6" s="358"/>
      <c r="H6" s="358"/>
      <c r="I6" s="359"/>
      <c r="J6" s="127"/>
      <c r="K6" s="130">
        <f t="shared" si="0"/>
        <v>3</v>
      </c>
      <c r="L6" s="127">
        <f t="shared" si="1"/>
        <v>2</v>
      </c>
      <c r="M6" s="131"/>
      <c r="N6" s="131"/>
      <c r="O6" s="360">
        <v>3</v>
      </c>
      <c r="P6" s="360"/>
      <c r="Q6" s="361" t="str">
        <f>B6</f>
        <v>Perle Maters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460" t="s">
        <v>51</v>
      </c>
      <c r="C7" s="358"/>
      <c r="D7" s="358"/>
      <c r="E7" s="358"/>
      <c r="F7" s="358" t="s">
        <v>79</v>
      </c>
      <c r="G7" s="358"/>
      <c r="H7" s="358"/>
      <c r="I7" s="359"/>
      <c r="J7" s="127"/>
      <c r="K7" s="130">
        <f t="shared" si="0"/>
        <v>4</v>
      </c>
      <c r="L7" s="127">
        <f t="shared" si="1"/>
        <v>1</v>
      </c>
      <c r="M7" s="131"/>
      <c r="N7" s="131"/>
      <c r="O7" s="360">
        <v>2</v>
      </c>
      <c r="P7" s="360"/>
      <c r="Q7" s="361" t="str">
        <f>B7</f>
        <v>Lotte Leysens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460" t="s">
        <v>87</v>
      </c>
      <c r="C8" s="358"/>
      <c r="D8" s="358"/>
      <c r="E8" s="358"/>
      <c r="F8" s="358" t="s">
        <v>79</v>
      </c>
      <c r="G8" s="358"/>
      <c r="H8" s="358"/>
      <c r="I8" s="359"/>
      <c r="J8" s="127"/>
      <c r="K8" s="130">
        <f t="shared" si="0"/>
        <v>1</v>
      </c>
      <c r="L8" s="127">
        <f t="shared" si="1"/>
        <v>4</v>
      </c>
      <c r="M8" s="131"/>
      <c r="N8" s="131"/>
      <c r="O8" s="360">
        <v>5</v>
      </c>
      <c r="P8" s="360"/>
      <c r="Q8" s="361" t="str">
        <f>B8</f>
        <v>Ella Aelst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460" t="s">
        <v>107</v>
      </c>
      <c r="C9" s="358"/>
      <c r="D9" s="358"/>
      <c r="E9" s="358"/>
      <c r="F9" s="358" t="s">
        <v>81</v>
      </c>
      <c r="G9" s="358"/>
      <c r="H9" s="358"/>
      <c r="I9" s="359"/>
      <c r="J9" s="127" t="s">
        <v>278</v>
      </c>
      <c r="K9" s="130">
        <f t="shared" si="0"/>
        <v>0</v>
      </c>
      <c r="L9" s="127">
        <f t="shared" si="1"/>
        <v>5</v>
      </c>
      <c r="M9" s="131"/>
      <c r="N9" s="131"/>
      <c r="O9" s="360">
        <v>6</v>
      </c>
      <c r="P9" s="360"/>
      <c r="Q9" s="361" t="str">
        <f>B9</f>
        <v>Alizée Markovski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461" t="s">
        <v>116</v>
      </c>
      <c r="C10" s="377"/>
      <c r="D10" s="377"/>
      <c r="E10" s="377"/>
      <c r="F10" s="377" t="s">
        <v>72</v>
      </c>
      <c r="G10" s="377"/>
      <c r="H10" s="377"/>
      <c r="I10" s="378"/>
      <c r="J10" s="127"/>
      <c r="K10" s="137">
        <f t="shared" si="0"/>
        <v>2</v>
      </c>
      <c r="L10" s="128">
        <f t="shared" si="1"/>
        <v>3</v>
      </c>
      <c r="M10" s="139"/>
      <c r="N10" s="139"/>
      <c r="O10" s="379">
        <v>4</v>
      </c>
      <c r="P10" s="379"/>
      <c r="Q10" s="380" t="str">
        <f>B10</f>
        <v>Cindy Struijs</v>
      </c>
      <c r="R10" s="380"/>
      <c r="S10" s="380"/>
      <c r="T10" s="380"/>
      <c r="U10" s="380"/>
      <c r="V10" s="380"/>
      <c r="W10" s="380"/>
      <c r="X10" s="381"/>
    </row>
    <row r="11" spans="1:25" ht="1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5.75" thickBot="1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>
      <c r="A13" s="371" t="s">
        <v>46</v>
      </c>
      <c r="B13" s="372"/>
      <c r="C13" s="372"/>
      <c r="D13" s="372"/>
      <c r="E13" s="372"/>
      <c r="F13" s="372"/>
      <c r="G13" s="372"/>
      <c r="H13" s="373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4" ht="15.75" thickBot="1">
      <c r="A14" s="36" t="s">
        <v>27</v>
      </c>
      <c r="B14" s="126" t="s">
        <v>29</v>
      </c>
      <c r="C14" s="36" t="s">
        <v>24</v>
      </c>
      <c r="D14" s="382" t="s">
        <v>33</v>
      </c>
      <c r="E14" s="382"/>
      <c r="F14" s="382"/>
      <c r="G14" s="382"/>
      <c r="H14" s="382"/>
      <c r="I14" s="383" t="s">
        <v>34</v>
      </c>
      <c r="J14" s="382"/>
      <c r="K14" s="371" t="s">
        <v>35</v>
      </c>
      <c r="L14" s="384"/>
      <c r="M14" s="372" t="s">
        <v>36</v>
      </c>
      <c r="N14" s="384"/>
      <c r="O14" s="372" t="s">
        <v>37</v>
      </c>
      <c r="P14" s="384"/>
      <c r="Q14" s="372" t="s">
        <v>38</v>
      </c>
      <c r="R14" s="384"/>
      <c r="S14" s="372" t="s">
        <v>39</v>
      </c>
      <c r="T14" s="373"/>
      <c r="U14" s="371" t="s">
        <v>32</v>
      </c>
      <c r="V14" s="372"/>
      <c r="W14" s="36" t="s">
        <v>30</v>
      </c>
      <c r="X14" s="36" t="s">
        <v>31</v>
      </c>
    </row>
    <row r="15" spans="1:24" ht="15">
      <c r="A15" s="28">
        <v>17</v>
      </c>
      <c r="B15" s="136" t="s">
        <v>48</v>
      </c>
      <c r="C15" s="99">
        <v>0.5625</v>
      </c>
      <c r="D15" s="132" t="s">
        <v>1</v>
      </c>
      <c r="E15" s="132" t="str">
        <f aca="true" t="shared" si="2" ref="E15:E29">VLOOKUP(D15,$A$5:$I$10,2)</f>
        <v>Evy Vandecasteele</v>
      </c>
      <c r="F15" s="132" t="s">
        <v>8</v>
      </c>
      <c r="G15" s="132" t="str">
        <f aca="true" t="shared" si="3" ref="G15:G29">VLOOKUP(H15,$A$5:$I$10,2)</f>
        <v>Cindy Struijs</v>
      </c>
      <c r="H15" s="132" t="s">
        <v>6</v>
      </c>
      <c r="I15" s="31" t="s">
        <v>3</v>
      </c>
      <c r="J15" s="132" t="str">
        <f aca="true" t="shared" si="4" ref="J15:J29">VLOOKUP(I15,$A$5:$I$10,2)</f>
        <v>Lotte Leysens</v>
      </c>
      <c r="K15" s="40">
        <v>11</v>
      </c>
      <c r="L15" s="44">
        <v>7</v>
      </c>
      <c r="M15" s="135">
        <v>11</v>
      </c>
      <c r="N15" s="44">
        <v>6</v>
      </c>
      <c r="O15" s="135">
        <v>12</v>
      </c>
      <c r="P15" s="44">
        <v>10</v>
      </c>
      <c r="Q15" s="135"/>
      <c r="R15" s="44"/>
      <c r="S15" s="135"/>
      <c r="T15" s="42"/>
      <c r="U15" s="136">
        <f>IF(K15&gt;L15,1,0)+IF(M15&gt;N15,1,0)+IF(O15&gt;P15,1,0)+IF(Q15&gt;R15,1,0)+IF(S15&gt;T15,1,0)</f>
        <v>3</v>
      </c>
      <c r="V15" s="133">
        <f>IF(K15&lt;L15,1,0)+IF(M15&lt;N15,1,0)+IF(O15&lt;P15,1,0)+IF(Q15&lt;R15,1,0)+IF(S15&lt;T15,1,0)</f>
        <v>0</v>
      </c>
      <c r="W15" s="29" t="str">
        <f>IF(U15&gt;V15,D15,IF(U15&lt;V15,H15,""))</f>
        <v>A</v>
      </c>
      <c r="X15" s="28" t="str">
        <f>IF(U15&gt;V15,H15,IF(U15&lt;V15,D15,""))</f>
        <v>F</v>
      </c>
    </row>
    <row r="16" spans="1:24" ht="15">
      <c r="A16" s="29">
        <v>18</v>
      </c>
      <c r="B16" s="130" t="s">
        <v>48</v>
      </c>
      <c r="C16" s="100">
        <v>0.5625</v>
      </c>
      <c r="D16" s="127" t="s">
        <v>2</v>
      </c>
      <c r="E16" s="127" t="str">
        <f t="shared" si="2"/>
        <v>Perle Maters</v>
      </c>
      <c r="F16" s="127" t="s">
        <v>8</v>
      </c>
      <c r="G16" s="127" t="str">
        <f t="shared" si="3"/>
        <v>Alizée Markovski</v>
      </c>
      <c r="H16" s="127" t="s">
        <v>5</v>
      </c>
      <c r="I16" s="88" t="s">
        <v>4</v>
      </c>
      <c r="J16" s="127" t="str">
        <f t="shared" si="4"/>
        <v>Ella Aelst</v>
      </c>
      <c r="K16" s="41" t="s">
        <v>278</v>
      </c>
      <c r="L16" s="45"/>
      <c r="M16" s="131"/>
      <c r="N16" s="45"/>
      <c r="O16" s="131"/>
      <c r="P16" s="45"/>
      <c r="Q16" s="131"/>
      <c r="R16" s="45"/>
      <c r="S16" s="131"/>
      <c r="T16" s="43"/>
      <c r="U16" s="130">
        <v>3</v>
      </c>
      <c r="V16" s="129">
        <f aca="true" t="shared" si="5" ref="V16:V29">IF(K16&lt;L16,1,0)+IF(M16&lt;N16,1,0)+IF(O16&lt;P16,1,0)+IF(Q16&lt;R16,1,0)+IF(S16&lt;T16,1,0)</f>
        <v>0</v>
      </c>
      <c r="W16" s="29" t="str">
        <f aca="true" t="shared" si="6" ref="W16:W29">IF(U16&gt;V16,D16,IF(U16&lt;V16,H16,""))</f>
        <v>B</v>
      </c>
      <c r="X16" s="29" t="str">
        <f aca="true" t="shared" si="7" ref="X16:X29">IF(U16&gt;V16,H16,IF(U16&lt;V16,D16,""))</f>
        <v>E</v>
      </c>
    </row>
    <row r="17" spans="1:24" ht="15">
      <c r="A17" s="29">
        <v>17</v>
      </c>
      <c r="B17" s="130" t="s">
        <v>48</v>
      </c>
      <c r="C17" s="100">
        <v>0.579861111111111</v>
      </c>
      <c r="D17" s="127" t="s">
        <v>3</v>
      </c>
      <c r="E17" s="127" t="str">
        <f t="shared" si="2"/>
        <v>Lotte Leysens</v>
      </c>
      <c r="F17" s="127" t="s">
        <v>8</v>
      </c>
      <c r="G17" s="127" t="str">
        <f t="shared" si="3"/>
        <v>Ella Aelst</v>
      </c>
      <c r="H17" s="127" t="s">
        <v>4</v>
      </c>
      <c r="I17" s="88" t="s">
        <v>2</v>
      </c>
      <c r="J17" s="127" t="str">
        <f t="shared" si="4"/>
        <v>Perle Maters</v>
      </c>
      <c r="K17" s="41">
        <v>11</v>
      </c>
      <c r="L17" s="45">
        <v>8</v>
      </c>
      <c r="M17" s="131">
        <v>11</v>
      </c>
      <c r="N17" s="45">
        <v>5</v>
      </c>
      <c r="O17" s="131">
        <v>11</v>
      </c>
      <c r="P17" s="45">
        <v>3</v>
      </c>
      <c r="Q17" s="131"/>
      <c r="R17" s="45"/>
      <c r="S17" s="131"/>
      <c r="T17" s="43"/>
      <c r="U17" s="130">
        <f aca="true" t="shared" si="8" ref="U17:U28">IF(K17&gt;L17,1,0)+IF(M17&gt;N17,1,0)+IF(O17&gt;P17,1,0)+IF(Q17&gt;R17,1,0)+IF(S17&gt;T17,1,0)</f>
        <v>3</v>
      </c>
      <c r="V17" s="129">
        <f t="shared" si="5"/>
        <v>0</v>
      </c>
      <c r="W17" s="29" t="str">
        <f t="shared" si="6"/>
        <v>C</v>
      </c>
      <c r="X17" s="29" t="str">
        <f t="shared" si="7"/>
        <v>D</v>
      </c>
    </row>
    <row r="18" spans="1:24" ht="15">
      <c r="A18" s="29">
        <v>18</v>
      </c>
      <c r="B18" s="130" t="s">
        <v>48</v>
      </c>
      <c r="C18" s="100">
        <v>0.579861111111111</v>
      </c>
      <c r="D18" s="127" t="s">
        <v>5</v>
      </c>
      <c r="E18" s="127" t="str">
        <f t="shared" si="2"/>
        <v>Alizée Markovski</v>
      </c>
      <c r="F18" s="127" t="s">
        <v>8</v>
      </c>
      <c r="G18" s="127" t="str">
        <f t="shared" si="3"/>
        <v>Evy Vandecasteele</v>
      </c>
      <c r="H18" s="127" t="s">
        <v>1</v>
      </c>
      <c r="I18" s="88" t="s">
        <v>6</v>
      </c>
      <c r="J18" s="127" t="str">
        <f t="shared" si="4"/>
        <v>Cindy Struijs</v>
      </c>
      <c r="K18" s="41"/>
      <c r="L18" s="45" t="s">
        <v>278</v>
      </c>
      <c r="M18" s="131"/>
      <c r="N18" s="45"/>
      <c r="O18" s="131"/>
      <c r="P18" s="45"/>
      <c r="Q18" s="131"/>
      <c r="R18" s="45"/>
      <c r="S18" s="131"/>
      <c r="T18" s="43"/>
      <c r="U18" s="130">
        <f t="shared" si="8"/>
        <v>0</v>
      </c>
      <c r="V18" s="129">
        <v>3</v>
      </c>
      <c r="W18" s="29" t="str">
        <f t="shared" si="6"/>
        <v>A</v>
      </c>
      <c r="X18" s="29" t="str">
        <f t="shared" si="7"/>
        <v>E</v>
      </c>
    </row>
    <row r="19" spans="1:24" ht="15">
      <c r="A19" s="29">
        <v>17</v>
      </c>
      <c r="B19" s="130" t="s">
        <v>48</v>
      </c>
      <c r="C19" s="100">
        <v>0.5972222222222222</v>
      </c>
      <c r="D19" s="127" t="s">
        <v>6</v>
      </c>
      <c r="E19" s="127" t="str">
        <f t="shared" si="2"/>
        <v>Cindy Struijs</v>
      </c>
      <c r="F19" s="127" t="s">
        <v>8</v>
      </c>
      <c r="G19" s="127" t="str">
        <f t="shared" si="3"/>
        <v>Lotte Leysens</v>
      </c>
      <c r="H19" s="127" t="s">
        <v>3</v>
      </c>
      <c r="I19" s="88" t="s">
        <v>1</v>
      </c>
      <c r="J19" s="127" t="str">
        <f t="shared" si="4"/>
        <v>Evy Vandecasteele</v>
      </c>
      <c r="K19" s="41">
        <v>11</v>
      </c>
      <c r="L19" s="45">
        <v>9</v>
      </c>
      <c r="M19" s="131">
        <v>7</v>
      </c>
      <c r="N19" s="45">
        <v>11</v>
      </c>
      <c r="O19" s="131">
        <v>9</v>
      </c>
      <c r="P19" s="45">
        <v>11</v>
      </c>
      <c r="Q19" s="131">
        <v>5</v>
      </c>
      <c r="R19" s="45">
        <v>11</v>
      </c>
      <c r="S19" s="131"/>
      <c r="T19" s="43"/>
      <c r="U19" s="130">
        <f t="shared" si="8"/>
        <v>1</v>
      </c>
      <c r="V19" s="129">
        <f t="shared" si="5"/>
        <v>3</v>
      </c>
      <c r="W19" s="29" t="str">
        <f t="shared" si="6"/>
        <v>C</v>
      </c>
      <c r="X19" s="29" t="str">
        <f t="shared" si="7"/>
        <v>F</v>
      </c>
    </row>
    <row r="20" spans="1:24" ht="15">
      <c r="A20" s="29">
        <v>18</v>
      </c>
      <c r="B20" s="130" t="s">
        <v>48</v>
      </c>
      <c r="C20" s="100">
        <v>0.5972222222222222</v>
      </c>
      <c r="D20" s="127" t="s">
        <v>4</v>
      </c>
      <c r="E20" s="127" t="str">
        <f t="shared" si="2"/>
        <v>Ella Aelst</v>
      </c>
      <c r="F20" s="127" t="s">
        <v>8</v>
      </c>
      <c r="G20" s="127" t="str">
        <f t="shared" si="3"/>
        <v>Perle Maters</v>
      </c>
      <c r="H20" s="127" t="s">
        <v>2</v>
      </c>
      <c r="I20" s="88"/>
      <c r="J20" s="127" t="s">
        <v>279</v>
      </c>
      <c r="K20" s="41">
        <v>8</v>
      </c>
      <c r="L20" s="45">
        <v>11</v>
      </c>
      <c r="M20" s="131">
        <v>10</v>
      </c>
      <c r="N20" s="45">
        <v>12</v>
      </c>
      <c r="O20" s="131">
        <v>11</v>
      </c>
      <c r="P20" s="45">
        <v>4</v>
      </c>
      <c r="Q20" s="131">
        <v>1</v>
      </c>
      <c r="R20" s="45">
        <v>11</v>
      </c>
      <c r="S20" s="131"/>
      <c r="T20" s="43"/>
      <c r="U20" s="130">
        <f t="shared" si="8"/>
        <v>1</v>
      </c>
      <c r="V20" s="129">
        <f t="shared" si="5"/>
        <v>3</v>
      </c>
      <c r="W20" s="29" t="str">
        <f t="shared" si="6"/>
        <v>B</v>
      </c>
      <c r="X20" s="29" t="str">
        <f t="shared" si="7"/>
        <v>D</v>
      </c>
    </row>
    <row r="21" spans="1:24" ht="15">
      <c r="A21" s="29">
        <v>17</v>
      </c>
      <c r="B21" s="130" t="s">
        <v>48</v>
      </c>
      <c r="C21" s="100">
        <v>0.6145833333333334</v>
      </c>
      <c r="D21" s="127" t="s">
        <v>1</v>
      </c>
      <c r="E21" s="127" t="str">
        <f t="shared" si="2"/>
        <v>Evy Vandecasteele</v>
      </c>
      <c r="F21" s="127" t="s">
        <v>8</v>
      </c>
      <c r="G21" s="127" t="str">
        <f t="shared" si="3"/>
        <v>Lotte Leysens</v>
      </c>
      <c r="H21" s="127" t="s">
        <v>3</v>
      </c>
      <c r="I21" s="88" t="s">
        <v>2</v>
      </c>
      <c r="J21" s="127" t="str">
        <f t="shared" si="4"/>
        <v>Perle Maters</v>
      </c>
      <c r="K21" s="41">
        <v>11</v>
      </c>
      <c r="L21" s="45">
        <v>9</v>
      </c>
      <c r="M21" s="131">
        <v>6</v>
      </c>
      <c r="N21" s="45">
        <v>11</v>
      </c>
      <c r="O21" s="131">
        <v>11</v>
      </c>
      <c r="P21" s="45">
        <v>2</v>
      </c>
      <c r="Q21" s="131">
        <v>11</v>
      </c>
      <c r="R21" s="45">
        <v>5</v>
      </c>
      <c r="S21" s="131"/>
      <c r="T21" s="43"/>
      <c r="U21" s="130">
        <f t="shared" si="8"/>
        <v>3</v>
      </c>
      <c r="V21" s="129">
        <f t="shared" si="5"/>
        <v>1</v>
      </c>
      <c r="W21" s="29" t="str">
        <f t="shared" si="6"/>
        <v>A</v>
      </c>
      <c r="X21" s="29" t="str">
        <f t="shared" si="7"/>
        <v>C</v>
      </c>
    </row>
    <row r="22" spans="1:24" ht="15">
      <c r="A22" s="29">
        <v>18</v>
      </c>
      <c r="B22" s="130" t="s">
        <v>48</v>
      </c>
      <c r="C22" s="100">
        <v>0.6145833333333334</v>
      </c>
      <c r="D22" s="127" t="s">
        <v>4</v>
      </c>
      <c r="E22" s="127" t="str">
        <f t="shared" si="2"/>
        <v>Ella Aelst</v>
      </c>
      <c r="F22" s="127" t="s">
        <v>8</v>
      </c>
      <c r="G22" s="127" t="str">
        <f t="shared" si="3"/>
        <v>Alizée Markovski</v>
      </c>
      <c r="H22" s="127" t="s">
        <v>5</v>
      </c>
      <c r="I22" s="88" t="s">
        <v>6</v>
      </c>
      <c r="J22" s="127" t="str">
        <f t="shared" si="4"/>
        <v>Cindy Struijs</v>
      </c>
      <c r="K22" s="41" t="s">
        <v>278</v>
      </c>
      <c r="L22" s="45"/>
      <c r="M22" s="131"/>
      <c r="N22" s="45"/>
      <c r="O22" s="131"/>
      <c r="P22" s="45"/>
      <c r="Q22" s="131"/>
      <c r="R22" s="45"/>
      <c r="S22" s="131"/>
      <c r="T22" s="43"/>
      <c r="U22" s="130">
        <v>3</v>
      </c>
      <c r="V22" s="129">
        <f t="shared" si="5"/>
        <v>0</v>
      </c>
      <c r="W22" s="29" t="str">
        <f t="shared" si="6"/>
        <v>D</v>
      </c>
      <c r="X22" s="29" t="str">
        <f t="shared" si="7"/>
        <v>E</v>
      </c>
    </row>
    <row r="23" spans="1:24" ht="15">
      <c r="A23" s="29">
        <v>17</v>
      </c>
      <c r="B23" s="130" t="s">
        <v>48</v>
      </c>
      <c r="C23" s="100">
        <v>0.6319444444444444</v>
      </c>
      <c r="D23" s="127" t="s">
        <v>2</v>
      </c>
      <c r="E23" s="127" t="str">
        <f t="shared" si="2"/>
        <v>Perle Maters</v>
      </c>
      <c r="F23" s="127" t="s">
        <v>8</v>
      </c>
      <c r="G23" s="127" t="str">
        <f t="shared" si="3"/>
        <v>Cindy Struijs</v>
      </c>
      <c r="H23" s="127" t="s">
        <v>6</v>
      </c>
      <c r="I23" s="88" t="s">
        <v>3</v>
      </c>
      <c r="J23" s="127" t="str">
        <f t="shared" si="4"/>
        <v>Lotte Leysens</v>
      </c>
      <c r="K23" s="41">
        <v>11</v>
      </c>
      <c r="L23" s="45">
        <v>9</v>
      </c>
      <c r="M23" s="131">
        <v>11</v>
      </c>
      <c r="N23" s="45">
        <v>6</v>
      </c>
      <c r="O23" s="131">
        <v>9</v>
      </c>
      <c r="P23" s="45">
        <v>11</v>
      </c>
      <c r="Q23" s="131">
        <v>13</v>
      </c>
      <c r="R23" s="45">
        <v>11</v>
      </c>
      <c r="S23" s="131"/>
      <c r="T23" s="43"/>
      <c r="U23" s="130">
        <f t="shared" si="8"/>
        <v>3</v>
      </c>
      <c r="V23" s="129">
        <f t="shared" si="5"/>
        <v>1</v>
      </c>
      <c r="W23" s="29" t="str">
        <f t="shared" si="6"/>
        <v>B</v>
      </c>
      <c r="X23" s="29" t="str">
        <f t="shared" si="7"/>
        <v>F</v>
      </c>
    </row>
    <row r="24" spans="1:24" ht="15">
      <c r="A24" s="29">
        <v>18</v>
      </c>
      <c r="B24" s="130" t="s">
        <v>48</v>
      </c>
      <c r="C24" s="100">
        <v>0.6319444444444444</v>
      </c>
      <c r="D24" s="127" t="s">
        <v>1</v>
      </c>
      <c r="E24" s="127" t="str">
        <f t="shared" si="2"/>
        <v>Evy Vandecasteele</v>
      </c>
      <c r="F24" s="127" t="s">
        <v>8</v>
      </c>
      <c r="G24" s="127" t="str">
        <f t="shared" si="3"/>
        <v>Ella Aelst</v>
      </c>
      <c r="H24" s="127" t="s">
        <v>4</v>
      </c>
      <c r="I24" s="88"/>
      <c r="J24" s="127" t="s">
        <v>279</v>
      </c>
      <c r="K24" s="41">
        <v>11</v>
      </c>
      <c r="L24" s="45">
        <v>5</v>
      </c>
      <c r="M24" s="131">
        <v>11</v>
      </c>
      <c r="N24" s="45">
        <v>2</v>
      </c>
      <c r="O24" s="131">
        <v>11</v>
      </c>
      <c r="P24" s="45">
        <v>6</v>
      </c>
      <c r="Q24" s="131"/>
      <c r="R24" s="45"/>
      <c r="S24" s="131"/>
      <c r="T24" s="43"/>
      <c r="U24" s="130">
        <f t="shared" si="8"/>
        <v>3</v>
      </c>
      <c r="V24" s="129">
        <f t="shared" si="5"/>
        <v>0</v>
      </c>
      <c r="W24" s="29" t="str">
        <f t="shared" si="6"/>
        <v>A</v>
      </c>
      <c r="X24" s="29" t="str">
        <f t="shared" si="7"/>
        <v>D</v>
      </c>
    </row>
    <row r="25" spans="1:24" ht="15">
      <c r="A25" s="29">
        <v>17</v>
      </c>
      <c r="B25" s="130" t="s">
        <v>48</v>
      </c>
      <c r="C25" s="100">
        <v>0.6493055555555556</v>
      </c>
      <c r="D25" s="127" t="s">
        <v>3</v>
      </c>
      <c r="E25" s="127" t="str">
        <f t="shared" si="2"/>
        <v>Lotte Leysens</v>
      </c>
      <c r="F25" s="127" t="s">
        <v>8</v>
      </c>
      <c r="G25" s="127" t="str">
        <f t="shared" si="3"/>
        <v>Perle Maters</v>
      </c>
      <c r="H25" s="127" t="s">
        <v>2</v>
      </c>
      <c r="I25" s="88" t="s">
        <v>1</v>
      </c>
      <c r="J25" s="127" t="str">
        <f t="shared" si="4"/>
        <v>Evy Vandecasteele</v>
      </c>
      <c r="K25" s="41">
        <v>11</v>
      </c>
      <c r="L25" s="45">
        <v>4</v>
      </c>
      <c r="M25" s="131">
        <v>11</v>
      </c>
      <c r="N25" s="45">
        <v>9</v>
      </c>
      <c r="O25" s="131">
        <v>11</v>
      </c>
      <c r="P25" s="45">
        <v>9</v>
      </c>
      <c r="Q25" s="131"/>
      <c r="R25" s="45"/>
      <c r="S25" s="131"/>
      <c r="T25" s="43"/>
      <c r="U25" s="130">
        <f t="shared" si="8"/>
        <v>3</v>
      </c>
      <c r="V25" s="129">
        <f t="shared" si="5"/>
        <v>0</v>
      </c>
      <c r="W25" s="29" t="str">
        <f t="shared" si="6"/>
        <v>C</v>
      </c>
      <c r="X25" s="29" t="str">
        <f t="shared" si="7"/>
        <v>B</v>
      </c>
    </row>
    <row r="26" spans="1:24" ht="15">
      <c r="A26" s="29">
        <v>18</v>
      </c>
      <c r="B26" s="130" t="s">
        <v>48</v>
      </c>
      <c r="C26" s="100">
        <v>0.6493055555555556</v>
      </c>
      <c r="D26" s="127" t="s">
        <v>5</v>
      </c>
      <c r="E26" s="127" t="str">
        <f t="shared" si="2"/>
        <v>Alizée Markovski</v>
      </c>
      <c r="F26" s="127" t="s">
        <v>8</v>
      </c>
      <c r="G26" s="127" t="str">
        <f t="shared" si="3"/>
        <v>Cindy Struijs</v>
      </c>
      <c r="H26" s="127" t="s">
        <v>6</v>
      </c>
      <c r="I26" s="88" t="s">
        <v>4</v>
      </c>
      <c r="J26" s="127" t="str">
        <f t="shared" si="4"/>
        <v>Ella Aelst</v>
      </c>
      <c r="K26" s="41"/>
      <c r="L26" s="45" t="s">
        <v>278</v>
      </c>
      <c r="M26" s="131"/>
      <c r="N26" s="45"/>
      <c r="O26" s="131"/>
      <c r="P26" s="45"/>
      <c r="Q26" s="131"/>
      <c r="R26" s="45"/>
      <c r="S26" s="131"/>
      <c r="T26" s="43"/>
      <c r="U26" s="130">
        <f t="shared" si="8"/>
        <v>0</v>
      </c>
      <c r="V26" s="129">
        <v>3</v>
      </c>
      <c r="W26" s="29" t="str">
        <f t="shared" si="6"/>
        <v>F</v>
      </c>
      <c r="X26" s="29" t="str">
        <f t="shared" si="7"/>
        <v>E</v>
      </c>
    </row>
    <row r="27" spans="1:24" ht="15">
      <c r="A27" s="29">
        <v>17</v>
      </c>
      <c r="B27" s="130" t="s">
        <v>48</v>
      </c>
      <c r="C27" s="100">
        <v>0.6666666666666666</v>
      </c>
      <c r="D27" s="127" t="s">
        <v>2</v>
      </c>
      <c r="E27" s="127" t="str">
        <f t="shared" si="2"/>
        <v>Perle Maters</v>
      </c>
      <c r="F27" s="127" t="s">
        <v>8</v>
      </c>
      <c r="G27" s="127" t="str">
        <f t="shared" si="3"/>
        <v>Evy Vandecasteele</v>
      </c>
      <c r="H27" s="127" t="s">
        <v>1</v>
      </c>
      <c r="I27" s="88" t="s">
        <v>3</v>
      </c>
      <c r="J27" s="127" t="str">
        <f t="shared" si="4"/>
        <v>Lotte Leysens</v>
      </c>
      <c r="K27" s="41">
        <v>12</v>
      </c>
      <c r="L27" s="45">
        <v>14</v>
      </c>
      <c r="M27" s="131">
        <v>11</v>
      </c>
      <c r="N27" s="45">
        <v>9</v>
      </c>
      <c r="O27" s="131">
        <v>8</v>
      </c>
      <c r="P27" s="45">
        <v>11</v>
      </c>
      <c r="Q27" s="131">
        <v>11</v>
      </c>
      <c r="R27" s="45">
        <v>9</v>
      </c>
      <c r="S27" s="131">
        <v>9</v>
      </c>
      <c r="T27" s="43">
        <v>11</v>
      </c>
      <c r="U27" s="130">
        <f t="shared" si="8"/>
        <v>2</v>
      </c>
      <c r="V27" s="129">
        <f t="shared" si="5"/>
        <v>3</v>
      </c>
      <c r="W27" s="29" t="str">
        <f t="shared" si="6"/>
        <v>A</v>
      </c>
      <c r="X27" s="29" t="str">
        <f t="shared" si="7"/>
        <v>B</v>
      </c>
    </row>
    <row r="28" spans="1:24" ht="15">
      <c r="A28" s="29">
        <v>18</v>
      </c>
      <c r="B28" s="130" t="s">
        <v>48</v>
      </c>
      <c r="C28" s="100">
        <v>0.6666666666666666</v>
      </c>
      <c r="D28" s="127" t="s">
        <v>6</v>
      </c>
      <c r="E28" s="127" t="str">
        <f t="shared" si="2"/>
        <v>Cindy Struijs</v>
      </c>
      <c r="F28" s="127" t="s">
        <v>8</v>
      </c>
      <c r="G28" s="127" t="str">
        <f t="shared" si="3"/>
        <v>Ella Aelst</v>
      </c>
      <c r="H28" s="127" t="s">
        <v>4</v>
      </c>
      <c r="I28" s="88"/>
      <c r="J28" s="127" t="s">
        <v>279</v>
      </c>
      <c r="K28" s="41">
        <v>11</v>
      </c>
      <c r="L28" s="45">
        <v>7</v>
      </c>
      <c r="M28" s="131">
        <v>7</v>
      </c>
      <c r="N28" s="45">
        <v>11</v>
      </c>
      <c r="O28" s="131">
        <v>11</v>
      </c>
      <c r="P28" s="45">
        <v>7</v>
      </c>
      <c r="Q28" s="131">
        <v>11</v>
      </c>
      <c r="R28" s="45">
        <v>6</v>
      </c>
      <c r="S28" s="131"/>
      <c r="T28" s="43"/>
      <c r="U28" s="130">
        <f t="shared" si="8"/>
        <v>3</v>
      </c>
      <c r="V28" s="129">
        <f t="shared" si="5"/>
        <v>1</v>
      </c>
      <c r="W28" s="29" t="str">
        <f t="shared" si="6"/>
        <v>F</v>
      </c>
      <c r="X28" s="29" t="str">
        <f t="shared" si="7"/>
        <v>D</v>
      </c>
    </row>
    <row r="29" spans="1:24" ht="15.75" thickBot="1">
      <c r="A29" s="30">
        <v>17</v>
      </c>
      <c r="B29" s="137" t="s">
        <v>48</v>
      </c>
      <c r="C29" s="101">
        <v>0.6840277777777778</v>
      </c>
      <c r="D29" s="128" t="s">
        <v>3</v>
      </c>
      <c r="E29" s="128" t="str">
        <f t="shared" si="2"/>
        <v>Lotte Leysens</v>
      </c>
      <c r="F29" s="128" t="s">
        <v>8</v>
      </c>
      <c r="G29" s="128" t="str">
        <f t="shared" si="3"/>
        <v>Alizée Markovski</v>
      </c>
      <c r="H29" s="128" t="s">
        <v>5</v>
      </c>
      <c r="I29" s="90" t="s">
        <v>6</v>
      </c>
      <c r="J29" s="128" t="str">
        <f t="shared" si="4"/>
        <v>Cindy Struijs</v>
      </c>
      <c r="K29" s="47" t="s">
        <v>278</v>
      </c>
      <c r="L29" s="46"/>
      <c r="M29" s="139"/>
      <c r="N29" s="46"/>
      <c r="O29" s="139"/>
      <c r="P29" s="46"/>
      <c r="Q29" s="139"/>
      <c r="R29" s="46"/>
      <c r="S29" s="139"/>
      <c r="T29" s="48"/>
      <c r="U29" s="137">
        <v>3</v>
      </c>
      <c r="V29" s="138">
        <f t="shared" si="5"/>
        <v>0</v>
      </c>
      <c r="W29" s="30" t="str">
        <f t="shared" si="6"/>
        <v>C</v>
      </c>
      <c r="X29" s="30" t="str">
        <f t="shared" si="7"/>
        <v>E</v>
      </c>
    </row>
    <row r="30" spans="1:25" ht="1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8" spans="7:23" ht="1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7:23" ht="1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7:23" ht="1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7:23" ht="1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7:23" ht="1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7:23" ht="1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7:23" ht="1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sheetProtection/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8">
    <tabColor theme="4" tint="-0.4999699890613556"/>
    <pageSetUpPr fitToPage="1"/>
  </sheetPr>
  <dimension ref="A1:Y52"/>
  <sheetViews>
    <sheetView zoomScalePageLayoutView="0" workbookViewId="0" topLeftCell="A10">
      <selection activeCell="K39" sqref="K39"/>
    </sheetView>
  </sheetViews>
  <sheetFormatPr defaultColWidth="9.00390625" defaultRowHeight="15"/>
  <cols>
    <col min="1" max="2" width="5.140625" style="8" customWidth="1"/>
    <col min="3" max="3" width="8.00390625" style="8" customWidth="1"/>
    <col min="4" max="4" width="4.57421875" style="8" customWidth="1"/>
    <col min="5" max="5" width="20.7109375" style="8" customWidth="1"/>
    <col min="6" max="6" width="4.57421875" style="8" customWidth="1"/>
    <col min="7" max="7" width="20.7109375" style="8" customWidth="1"/>
    <col min="8" max="9" width="4.57421875" style="8" customWidth="1"/>
    <col min="10" max="10" width="20.7109375" style="8" customWidth="1"/>
    <col min="11" max="20" width="4.28125" style="8" customWidth="1"/>
    <col min="21" max="22" width="5.7109375" style="8" customWidth="1"/>
    <col min="23" max="23" width="5.8515625" style="8" customWidth="1"/>
    <col min="24" max="24" width="5.8515625" style="37" customWidth="1"/>
    <col min="25" max="16384" width="9.00390625" style="37" customWidth="1"/>
  </cols>
  <sheetData>
    <row r="1" spans="1:24" ht="31.5">
      <c r="A1" s="338" t="s">
        <v>155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8.7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4" customFormat="1" ht="19.5" thickBot="1">
      <c r="A3" s="405" t="s">
        <v>44</v>
      </c>
      <c r="B3" s="406"/>
      <c r="C3" s="406"/>
      <c r="D3" s="406"/>
      <c r="E3" s="406"/>
      <c r="F3" s="406"/>
      <c r="G3" s="406"/>
      <c r="H3" s="406"/>
      <c r="I3" s="407"/>
      <c r="J3" s="3"/>
      <c r="K3" s="408" t="s">
        <v>45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10"/>
    </row>
    <row r="4" spans="1:24" ht="15.75" thickBot="1">
      <c r="A4" s="5" t="s">
        <v>0</v>
      </c>
      <c r="B4" s="411" t="s">
        <v>28</v>
      </c>
      <c r="C4" s="412"/>
      <c r="D4" s="412"/>
      <c r="E4" s="413"/>
      <c r="F4" s="414" t="s">
        <v>23</v>
      </c>
      <c r="G4" s="415"/>
      <c r="H4" s="411" t="s">
        <v>25</v>
      </c>
      <c r="I4" s="413"/>
      <c r="J4" s="144"/>
      <c r="K4" s="6" t="s">
        <v>40</v>
      </c>
      <c r="L4" s="6" t="s">
        <v>41</v>
      </c>
      <c r="M4" s="6" t="s">
        <v>42</v>
      </c>
      <c r="N4" s="6" t="s">
        <v>43</v>
      </c>
      <c r="O4" s="416" t="s">
        <v>26</v>
      </c>
      <c r="P4" s="417"/>
      <c r="Q4" s="418" t="s">
        <v>28</v>
      </c>
      <c r="R4" s="419"/>
      <c r="S4" s="419"/>
      <c r="T4" s="419"/>
      <c r="U4" s="419"/>
      <c r="V4" s="419"/>
      <c r="W4" s="419"/>
      <c r="X4" s="420"/>
    </row>
    <row r="5" spans="1:24" ht="15.75" thickBot="1">
      <c r="A5" s="7" t="s">
        <v>1</v>
      </c>
      <c r="B5" s="363" t="s">
        <v>98</v>
      </c>
      <c r="C5" s="364"/>
      <c r="D5" s="364"/>
      <c r="E5" s="364"/>
      <c r="F5" s="365" t="s">
        <v>84</v>
      </c>
      <c r="G5" s="364"/>
      <c r="H5" s="364"/>
      <c r="I5" s="400"/>
      <c r="J5" s="144"/>
      <c r="K5" s="25">
        <f aca="true" t="shared" si="0" ref="K5:K12">COUNTIF($W$17:$W$44,A5)</f>
        <v>5</v>
      </c>
      <c r="L5" s="148">
        <f aca="true" t="shared" si="1" ref="L5:L12">COUNTIF($X$17:$X$44,A5)</f>
        <v>0</v>
      </c>
      <c r="M5" s="150"/>
      <c r="N5" s="150"/>
      <c r="O5" s="401"/>
      <c r="P5" s="401"/>
      <c r="Q5" s="402" t="str">
        <f>B5</f>
        <v>Maria Kovtoun</v>
      </c>
      <c r="R5" s="402"/>
      <c r="S5" s="402"/>
      <c r="T5" s="402"/>
      <c r="U5" s="402"/>
      <c r="V5" s="402"/>
      <c r="W5" s="402"/>
      <c r="X5" s="403"/>
    </row>
    <row r="6" spans="1:24" ht="15.75" thickBot="1">
      <c r="A6" s="7" t="s">
        <v>2</v>
      </c>
      <c r="B6" s="355" t="s">
        <v>126</v>
      </c>
      <c r="C6" s="356"/>
      <c r="D6" s="356"/>
      <c r="E6" s="356"/>
      <c r="F6" s="357" t="s">
        <v>78</v>
      </c>
      <c r="G6" s="357"/>
      <c r="H6" s="356"/>
      <c r="I6" s="398"/>
      <c r="J6" s="145"/>
      <c r="K6" s="23">
        <f t="shared" si="0"/>
        <v>3</v>
      </c>
      <c r="L6" s="144">
        <f t="shared" si="1"/>
        <v>3</v>
      </c>
      <c r="M6" s="147"/>
      <c r="N6" s="147"/>
      <c r="O6" s="399"/>
      <c r="P6" s="399"/>
      <c r="Q6" s="396" t="str">
        <f aca="true" t="shared" si="2" ref="Q6:Q12">B6</f>
        <v>Singh Anjali</v>
      </c>
      <c r="R6" s="396"/>
      <c r="S6" s="396"/>
      <c r="T6" s="396"/>
      <c r="U6" s="396"/>
      <c r="V6" s="396"/>
      <c r="W6" s="396"/>
      <c r="X6" s="397"/>
    </row>
    <row r="7" spans="1:24" ht="15.75" thickBot="1">
      <c r="A7" s="7" t="s">
        <v>3</v>
      </c>
      <c r="B7" s="355" t="s">
        <v>106</v>
      </c>
      <c r="C7" s="356"/>
      <c r="D7" s="356"/>
      <c r="E7" s="356"/>
      <c r="F7" s="357" t="s">
        <v>81</v>
      </c>
      <c r="G7" s="357"/>
      <c r="H7" s="356"/>
      <c r="I7" s="398"/>
      <c r="J7" s="144"/>
      <c r="K7" s="23">
        <f t="shared" si="0"/>
        <v>3</v>
      </c>
      <c r="L7" s="144">
        <f t="shared" si="1"/>
        <v>3</v>
      </c>
      <c r="M7" s="147"/>
      <c r="N7" s="147"/>
      <c r="O7" s="399"/>
      <c r="P7" s="399"/>
      <c r="Q7" s="396" t="str">
        <f t="shared" si="2"/>
        <v>Mandy Portelada</v>
      </c>
      <c r="R7" s="396"/>
      <c r="S7" s="396"/>
      <c r="T7" s="396"/>
      <c r="U7" s="396"/>
      <c r="V7" s="396"/>
      <c r="W7" s="396"/>
      <c r="X7" s="397"/>
    </row>
    <row r="8" spans="1:24" ht="15.75" thickBot="1">
      <c r="A8" s="7" t="s">
        <v>4</v>
      </c>
      <c r="B8" s="355" t="s">
        <v>130</v>
      </c>
      <c r="C8" s="356"/>
      <c r="D8" s="356"/>
      <c r="E8" s="356"/>
      <c r="F8" s="357" t="s">
        <v>78</v>
      </c>
      <c r="G8" s="357"/>
      <c r="H8" s="356"/>
      <c r="I8" s="398"/>
      <c r="J8" s="144"/>
      <c r="K8" s="23">
        <f t="shared" si="0"/>
        <v>1</v>
      </c>
      <c r="L8" s="144">
        <f t="shared" si="1"/>
        <v>4</v>
      </c>
      <c r="M8" s="147"/>
      <c r="N8" s="147"/>
      <c r="O8" s="399"/>
      <c r="P8" s="399"/>
      <c r="Q8" s="396" t="str">
        <f t="shared" si="2"/>
        <v>Lily Smith</v>
      </c>
      <c r="R8" s="396"/>
      <c r="S8" s="396"/>
      <c r="T8" s="396"/>
      <c r="U8" s="396"/>
      <c r="V8" s="396"/>
      <c r="W8" s="396"/>
      <c r="X8" s="397"/>
    </row>
    <row r="9" spans="1:24" ht="15.75" thickBot="1">
      <c r="A9" s="7" t="s">
        <v>5</v>
      </c>
      <c r="B9" s="355" t="s">
        <v>20</v>
      </c>
      <c r="C9" s="356"/>
      <c r="D9" s="356"/>
      <c r="E9" s="356"/>
      <c r="F9" s="357" t="s">
        <v>82</v>
      </c>
      <c r="G9" s="357"/>
      <c r="H9" s="356"/>
      <c r="I9" s="398"/>
      <c r="J9" s="144"/>
      <c r="K9" s="23">
        <f t="shared" si="0"/>
        <v>5</v>
      </c>
      <c r="L9" s="144">
        <f t="shared" si="1"/>
        <v>0</v>
      </c>
      <c r="M9" s="147"/>
      <c r="N9" s="147"/>
      <c r="O9" s="399"/>
      <c r="P9" s="399"/>
      <c r="Q9" s="396" t="str">
        <f>B9</f>
        <v>Tanya Misconi</v>
      </c>
      <c r="R9" s="396"/>
      <c r="S9" s="396"/>
      <c r="T9" s="396"/>
      <c r="U9" s="396"/>
      <c r="V9" s="396"/>
      <c r="W9" s="396"/>
      <c r="X9" s="397"/>
    </row>
    <row r="10" spans="1:24" ht="15.75" thickBot="1">
      <c r="A10" s="7" t="s">
        <v>6</v>
      </c>
      <c r="B10" s="355" t="s">
        <v>114</v>
      </c>
      <c r="C10" s="356"/>
      <c r="D10" s="356"/>
      <c r="E10" s="356"/>
      <c r="F10" s="357" t="s">
        <v>72</v>
      </c>
      <c r="G10" s="357"/>
      <c r="H10" s="356"/>
      <c r="I10" s="398"/>
      <c r="J10" s="144"/>
      <c r="K10" s="23">
        <f t="shared" si="0"/>
        <v>3</v>
      </c>
      <c r="L10" s="144">
        <f t="shared" si="1"/>
        <v>2</v>
      </c>
      <c r="M10" s="147"/>
      <c r="N10" s="147"/>
      <c r="O10" s="399"/>
      <c r="P10" s="399"/>
      <c r="Q10" s="396" t="str">
        <f>B10</f>
        <v>Sanne Van der Schoot</v>
      </c>
      <c r="R10" s="396"/>
      <c r="S10" s="396"/>
      <c r="T10" s="396"/>
      <c r="U10" s="396"/>
      <c r="V10" s="396"/>
      <c r="W10" s="396"/>
      <c r="X10" s="397"/>
    </row>
    <row r="11" spans="1:24" ht="15.75" thickBot="1">
      <c r="A11" s="7" t="s">
        <v>7</v>
      </c>
      <c r="B11" s="355" t="s">
        <v>122</v>
      </c>
      <c r="C11" s="356"/>
      <c r="D11" s="356"/>
      <c r="E11" s="356"/>
      <c r="F11" s="357" t="s">
        <v>83</v>
      </c>
      <c r="G11" s="357"/>
      <c r="H11" s="356"/>
      <c r="I11" s="398"/>
      <c r="J11" s="145"/>
      <c r="K11" s="23">
        <f t="shared" si="0"/>
        <v>2</v>
      </c>
      <c r="L11" s="144">
        <f t="shared" si="1"/>
        <v>4</v>
      </c>
      <c r="M11" s="147"/>
      <c r="N11" s="147"/>
      <c r="O11" s="399"/>
      <c r="P11" s="399"/>
      <c r="Q11" s="396" t="str">
        <f t="shared" si="2"/>
        <v>Marieke De Pillecyn</v>
      </c>
      <c r="R11" s="396"/>
      <c r="S11" s="396"/>
      <c r="T11" s="396"/>
      <c r="U11" s="396"/>
      <c r="V11" s="396"/>
      <c r="W11" s="396"/>
      <c r="X11" s="397"/>
    </row>
    <row r="12" spans="1:24" ht="15.75" thickBot="1">
      <c r="A12" s="13" t="s">
        <v>11</v>
      </c>
      <c r="B12" s="374" t="s">
        <v>65</v>
      </c>
      <c r="C12" s="375"/>
      <c r="D12" s="375"/>
      <c r="E12" s="375"/>
      <c r="F12" s="376" t="s">
        <v>50</v>
      </c>
      <c r="G12" s="376"/>
      <c r="H12" s="375"/>
      <c r="I12" s="392"/>
      <c r="J12" s="144"/>
      <c r="K12" s="24">
        <f t="shared" si="0"/>
        <v>0</v>
      </c>
      <c r="L12" s="141">
        <f t="shared" si="1"/>
        <v>6</v>
      </c>
      <c r="M12" s="143"/>
      <c r="N12" s="143"/>
      <c r="O12" s="393"/>
      <c r="P12" s="393"/>
      <c r="Q12" s="394" t="str">
        <f t="shared" si="2"/>
        <v>Koba De Zaeyer</v>
      </c>
      <c r="R12" s="394"/>
      <c r="S12" s="394"/>
      <c r="T12" s="394"/>
      <c r="U12" s="394"/>
      <c r="V12" s="394"/>
      <c r="W12" s="394"/>
      <c r="X12" s="395"/>
    </row>
    <row r="13" spans="1:24" ht="1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5.75" thickBot="1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 ht="15.75" thickBot="1">
      <c r="A15" s="385" t="s">
        <v>46</v>
      </c>
      <c r="B15" s="386"/>
      <c r="C15" s="386"/>
      <c r="D15" s="386"/>
      <c r="E15" s="386"/>
      <c r="F15" s="386"/>
      <c r="G15" s="386"/>
      <c r="H15" s="387"/>
      <c r="I15" s="37"/>
      <c r="J15" s="37"/>
      <c r="K15" s="37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5.75" thickBot="1">
      <c r="A16" s="9" t="s">
        <v>27</v>
      </c>
      <c r="B16" s="140" t="s">
        <v>29</v>
      </c>
      <c r="C16" s="9" t="s">
        <v>24</v>
      </c>
      <c r="D16" s="388" t="s">
        <v>33</v>
      </c>
      <c r="E16" s="388"/>
      <c r="F16" s="388"/>
      <c r="G16" s="388"/>
      <c r="H16" s="388"/>
      <c r="I16" s="389" t="s">
        <v>34</v>
      </c>
      <c r="J16" s="388"/>
      <c r="K16" s="385" t="s">
        <v>35</v>
      </c>
      <c r="L16" s="390"/>
      <c r="M16" s="386" t="s">
        <v>36</v>
      </c>
      <c r="N16" s="390"/>
      <c r="O16" s="386" t="s">
        <v>37</v>
      </c>
      <c r="P16" s="390"/>
      <c r="Q16" s="386" t="s">
        <v>38</v>
      </c>
      <c r="R16" s="390"/>
      <c r="S16" s="386" t="s">
        <v>39</v>
      </c>
      <c r="T16" s="387"/>
      <c r="U16" s="385" t="s">
        <v>32</v>
      </c>
      <c r="V16" s="386"/>
      <c r="W16" s="9" t="s">
        <v>30</v>
      </c>
      <c r="X16" s="9" t="s">
        <v>31</v>
      </c>
      <c r="Y16" s="144"/>
    </row>
    <row r="17" spans="1:24" ht="15">
      <c r="A17" s="10">
        <v>19</v>
      </c>
      <c r="B17" s="25" t="s">
        <v>48</v>
      </c>
      <c r="C17" s="99">
        <v>0.5625</v>
      </c>
      <c r="D17" s="132" t="s">
        <v>3</v>
      </c>
      <c r="E17" s="148" t="str">
        <f aca="true" t="shared" si="3" ref="E17:E44">VLOOKUP(D17,$A$5:$I$12,2)</f>
        <v>Mandy Portelada</v>
      </c>
      <c r="F17" s="148" t="s">
        <v>8</v>
      </c>
      <c r="G17" s="148" t="str">
        <f aca="true" t="shared" si="4" ref="G17:G44">VLOOKUP(H17,$A$5:$I$12,2)</f>
        <v>Marieke De Pillecyn</v>
      </c>
      <c r="H17" s="132" t="s">
        <v>7</v>
      </c>
      <c r="I17" s="14" t="s">
        <v>1</v>
      </c>
      <c r="J17" s="148" t="str">
        <f aca="true" t="shared" si="5" ref="J17:J44">VLOOKUP(I17,$A$5:$I$12,2)</f>
        <v>Maria Kovtoun</v>
      </c>
      <c r="K17" s="17">
        <v>12</v>
      </c>
      <c r="L17" s="18">
        <v>10</v>
      </c>
      <c r="M17" s="150">
        <v>11</v>
      </c>
      <c r="N17" s="18">
        <v>6</v>
      </c>
      <c r="O17" s="150">
        <v>11</v>
      </c>
      <c r="P17" s="18">
        <v>2</v>
      </c>
      <c r="Q17" s="150"/>
      <c r="R17" s="18"/>
      <c r="S17" s="150"/>
      <c r="T17" s="19"/>
      <c r="U17" s="25">
        <f>IF(K17&gt;L17,1,0)+IF(M17&gt;N17,1,0)+IF(O17&gt;P17,1,0)+IF(Q17&gt;R17,1,0)+IF(S17&gt;T17,1,0)</f>
        <v>3</v>
      </c>
      <c r="V17" s="149">
        <f>IF(K17&lt;L17,1,0)+IF(M17&lt;N17,1,0)+IF(O17&lt;P17,1,0)+IF(Q17&lt;R17,1,0)+IF(S17&lt;T17,1,0)</f>
        <v>0</v>
      </c>
      <c r="W17" s="10" t="str">
        <f>IF(U17&gt;V17,D17,IF(U17&lt;V17,H17,""))</f>
        <v>C</v>
      </c>
      <c r="X17" s="10" t="str">
        <f>IF(U17&gt;V17,H17,IF(U17&lt;V17,D17,""))</f>
        <v>G</v>
      </c>
    </row>
    <row r="18" spans="1:24" ht="15">
      <c r="A18" s="11">
        <v>20</v>
      </c>
      <c r="B18" s="23" t="s">
        <v>48</v>
      </c>
      <c r="C18" s="100">
        <v>0.5625</v>
      </c>
      <c r="D18" s="127" t="s">
        <v>2</v>
      </c>
      <c r="E18" s="144" t="str">
        <f t="shared" si="3"/>
        <v>Singh Anjali</v>
      </c>
      <c r="F18" s="144" t="s">
        <v>8</v>
      </c>
      <c r="G18" s="144" t="str">
        <f t="shared" si="4"/>
        <v>Lily Smith</v>
      </c>
      <c r="H18" s="127" t="s">
        <v>4</v>
      </c>
      <c r="I18" s="38" t="s">
        <v>5</v>
      </c>
      <c r="J18" s="144" t="str">
        <f t="shared" si="5"/>
        <v>Tanya Misconi</v>
      </c>
      <c r="K18" s="49">
        <v>11</v>
      </c>
      <c r="L18" s="116">
        <v>5</v>
      </c>
      <c r="M18" s="147">
        <v>11</v>
      </c>
      <c r="N18" s="50">
        <v>5</v>
      </c>
      <c r="O18" s="147">
        <v>10</v>
      </c>
      <c r="P18" s="50">
        <v>12</v>
      </c>
      <c r="Q18" s="147">
        <v>15</v>
      </c>
      <c r="R18" s="50">
        <v>13</v>
      </c>
      <c r="S18" s="147"/>
      <c r="T18" s="51"/>
      <c r="U18" s="23">
        <f aca="true" t="shared" si="6" ref="U18:U44">IF(K18&gt;L18,1,0)+IF(M18&gt;N18,1,0)+IF(O18&gt;P18,1,0)+IF(Q18&gt;R18,1,0)+IF(S18&gt;T18,1,0)</f>
        <v>3</v>
      </c>
      <c r="V18" s="146">
        <f aca="true" t="shared" si="7" ref="V18:V44">IF(K18&lt;L18,1,0)+IF(M18&lt;N18,1,0)+IF(O18&lt;P18,1,0)+IF(Q18&lt;R18,1,0)+IF(S18&lt;T18,1,0)</f>
        <v>1</v>
      </c>
      <c r="W18" s="11" t="str">
        <f aca="true" t="shared" si="8" ref="W18:W32">IF(U18&gt;V18,D18,IF(U18&lt;V18,H18,""))</f>
        <v>B</v>
      </c>
      <c r="X18" s="11" t="str">
        <f aca="true" t="shared" si="9" ref="X18:X32">IF(U18&gt;V18,H18,IF(U18&lt;V18,D18,""))</f>
        <v>D</v>
      </c>
    </row>
    <row r="19" spans="1:24" ht="15">
      <c r="A19" s="11">
        <v>19</v>
      </c>
      <c r="B19" s="23" t="s">
        <v>48</v>
      </c>
      <c r="C19" s="100">
        <v>0.579861111111111</v>
      </c>
      <c r="D19" s="127" t="s">
        <v>11</v>
      </c>
      <c r="E19" s="144" t="str">
        <f t="shared" si="3"/>
        <v>Koba De Zaeyer</v>
      </c>
      <c r="F19" s="144" t="s">
        <v>8</v>
      </c>
      <c r="G19" s="144" t="str">
        <f t="shared" si="4"/>
        <v>Maria Kovtoun</v>
      </c>
      <c r="H19" s="127" t="s">
        <v>1</v>
      </c>
      <c r="I19" s="38" t="s">
        <v>2</v>
      </c>
      <c r="J19" s="144" t="str">
        <f t="shared" si="5"/>
        <v>Singh Anjali</v>
      </c>
      <c r="K19" s="49">
        <v>3</v>
      </c>
      <c r="L19" s="50">
        <v>11</v>
      </c>
      <c r="M19" s="147">
        <v>3</v>
      </c>
      <c r="N19" s="50">
        <v>11</v>
      </c>
      <c r="O19" s="147">
        <v>3</v>
      </c>
      <c r="P19" s="50">
        <v>11</v>
      </c>
      <c r="Q19" s="147"/>
      <c r="R19" s="50"/>
      <c r="S19" s="147"/>
      <c r="T19" s="51"/>
      <c r="U19" s="23">
        <f t="shared" si="6"/>
        <v>0</v>
      </c>
      <c r="V19" s="146">
        <f t="shared" si="7"/>
        <v>3</v>
      </c>
      <c r="W19" s="11" t="str">
        <f t="shared" si="8"/>
        <v>A</v>
      </c>
      <c r="X19" s="11" t="str">
        <f t="shared" si="9"/>
        <v>H</v>
      </c>
    </row>
    <row r="20" spans="1:24" ht="15">
      <c r="A20" s="11">
        <v>20</v>
      </c>
      <c r="B20" s="23" t="s">
        <v>48</v>
      </c>
      <c r="C20" s="100">
        <v>0.579861111111111</v>
      </c>
      <c r="D20" s="127" t="s">
        <v>6</v>
      </c>
      <c r="E20" s="144" t="str">
        <f t="shared" si="3"/>
        <v>Sanne Van der Schoot</v>
      </c>
      <c r="F20" s="144" t="s">
        <v>8</v>
      </c>
      <c r="G20" s="144" t="str">
        <f t="shared" si="4"/>
        <v>Tanya Misconi</v>
      </c>
      <c r="H20" s="127" t="s">
        <v>5</v>
      </c>
      <c r="I20" s="38" t="s">
        <v>4</v>
      </c>
      <c r="J20" s="144" t="str">
        <f t="shared" si="5"/>
        <v>Lily Smith</v>
      </c>
      <c r="K20" s="49">
        <v>4</v>
      </c>
      <c r="L20" s="50">
        <v>11</v>
      </c>
      <c r="M20" s="147">
        <v>11</v>
      </c>
      <c r="N20" s="50">
        <v>9</v>
      </c>
      <c r="O20" s="147">
        <v>8</v>
      </c>
      <c r="P20" s="50">
        <v>11</v>
      </c>
      <c r="Q20" s="147">
        <v>12</v>
      </c>
      <c r="R20" s="50">
        <v>14</v>
      </c>
      <c r="S20" s="147"/>
      <c r="T20" s="51"/>
      <c r="U20" s="23">
        <f t="shared" si="6"/>
        <v>1</v>
      </c>
      <c r="V20" s="146">
        <f t="shared" si="7"/>
        <v>3</v>
      </c>
      <c r="W20" s="11" t="str">
        <f t="shared" si="8"/>
        <v>E</v>
      </c>
      <c r="X20" s="11" t="str">
        <f t="shared" si="9"/>
        <v>F</v>
      </c>
    </row>
    <row r="21" spans="1:24" ht="15">
      <c r="A21" s="11">
        <v>19</v>
      </c>
      <c r="B21" s="23" t="s">
        <v>48</v>
      </c>
      <c r="C21" s="100">
        <v>0.5972222222222222</v>
      </c>
      <c r="D21" s="127" t="s">
        <v>3</v>
      </c>
      <c r="E21" s="144" t="str">
        <f t="shared" si="3"/>
        <v>Mandy Portelada</v>
      </c>
      <c r="F21" s="144" t="s">
        <v>8</v>
      </c>
      <c r="G21" s="144" t="str">
        <f t="shared" si="4"/>
        <v>Maria Kovtoun</v>
      </c>
      <c r="H21" s="127" t="s">
        <v>1</v>
      </c>
      <c r="I21" s="38" t="s">
        <v>7</v>
      </c>
      <c r="J21" s="144" t="str">
        <f t="shared" si="5"/>
        <v>Marieke De Pillecyn</v>
      </c>
      <c r="K21" s="49">
        <v>11</v>
      </c>
      <c r="L21" s="50">
        <v>9</v>
      </c>
      <c r="M21" s="147">
        <v>5</v>
      </c>
      <c r="N21" s="50">
        <v>11</v>
      </c>
      <c r="O21" s="147">
        <v>9</v>
      </c>
      <c r="P21" s="50">
        <v>11</v>
      </c>
      <c r="Q21" s="147">
        <v>7</v>
      </c>
      <c r="R21" s="50">
        <v>11</v>
      </c>
      <c r="S21" s="147"/>
      <c r="T21" s="51"/>
      <c r="U21" s="23">
        <f t="shared" si="6"/>
        <v>1</v>
      </c>
      <c r="V21" s="146">
        <f t="shared" si="7"/>
        <v>3</v>
      </c>
      <c r="W21" s="11" t="str">
        <f t="shared" si="8"/>
        <v>A</v>
      </c>
      <c r="X21" s="11" t="str">
        <f t="shared" si="9"/>
        <v>C</v>
      </c>
    </row>
    <row r="22" spans="1:24" ht="15">
      <c r="A22" s="11">
        <v>20</v>
      </c>
      <c r="B22" s="23" t="s">
        <v>48</v>
      </c>
      <c r="C22" s="100">
        <v>0.5972222222222222</v>
      </c>
      <c r="D22" s="127" t="s">
        <v>4</v>
      </c>
      <c r="E22" s="144" t="str">
        <f t="shared" si="3"/>
        <v>Lily Smith</v>
      </c>
      <c r="F22" s="144" t="s">
        <v>8</v>
      </c>
      <c r="G22" s="144" t="str">
        <f t="shared" si="4"/>
        <v>Tanya Misconi</v>
      </c>
      <c r="H22" s="127" t="s">
        <v>5</v>
      </c>
      <c r="I22" s="38" t="s">
        <v>11</v>
      </c>
      <c r="J22" s="144" t="str">
        <f t="shared" si="5"/>
        <v>Koba De Zaeyer</v>
      </c>
      <c r="K22" s="49">
        <v>6</v>
      </c>
      <c r="L22" s="50">
        <v>11</v>
      </c>
      <c r="M22" s="147">
        <v>5</v>
      </c>
      <c r="N22" s="50">
        <v>11</v>
      </c>
      <c r="O22" s="147">
        <v>3</v>
      </c>
      <c r="P22" s="50">
        <v>11</v>
      </c>
      <c r="Q22" s="147"/>
      <c r="R22" s="50"/>
      <c r="S22" s="147"/>
      <c r="T22" s="51"/>
      <c r="U22" s="23">
        <f t="shared" si="6"/>
        <v>0</v>
      </c>
      <c r="V22" s="146">
        <f t="shared" si="7"/>
        <v>3</v>
      </c>
      <c r="W22" s="11" t="str">
        <f t="shared" si="8"/>
        <v>E</v>
      </c>
      <c r="X22" s="11" t="str">
        <f t="shared" si="9"/>
        <v>D</v>
      </c>
    </row>
    <row r="23" spans="1:24" ht="15">
      <c r="A23" s="11">
        <v>19</v>
      </c>
      <c r="B23" s="23" t="s">
        <v>48</v>
      </c>
      <c r="C23" s="100">
        <v>0.6145833333333334</v>
      </c>
      <c r="D23" s="127" t="s">
        <v>7</v>
      </c>
      <c r="E23" s="144" t="str">
        <f t="shared" si="3"/>
        <v>Marieke De Pillecyn</v>
      </c>
      <c r="F23" s="144" t="s">
        <v>8</v>
      </c>
      <c r="G23" s="144" t="str">
        <f t="shared" si="4"/>
        <v>Sanne Van der Schoot</v>
      </c>
      <c r="H23" s="127" t="s">
        <v>6</v>
      </c>
      <c r="I23" s="244"/>
      <c r="J23" s="245" t="s">
        <v>279</v>
      </c>
      <c r="K23" s="49">
        <v>5</v>
      </c>
      <c r="L23" s="50">
        <v>11</v>
      </c>
      <c r="M23" s="147">
        <v>2</v>
      </c>
      <c r="N23" s="50">
        <v>11</v>
      </c>
      <c r="O23" s="147">
        <v>6</v>
      </c>
      <c r="P23" s="50">
        <v>11</v>
      </c>
      <c r="Q23" s="147"/>
      <c r="R23" s="50"/>
      <c r="S23" s="147"/>
      <c r="T23" s="51"/>
      <c r="U23" s="23">
        <f t="shared" si="6"/>
        <v>0</v>
      </c>
      <c r="V23" s="146">
        <f t="shared" si="7"/>
        <v>3</v>
      </c>
      <c r="W23" s="11" t="str">
        <f t="shared" si="8"/>
        <v>F</v>
      </c>
      <c r="X23" s="11" t="str">
        <f t="shared" si="9"/>
        <v>G</v>
      </c>
    </row>
    <row r="24" spans="1:24" ht="15">
      <c r="A24" s="11">
        <v>20</v>
      </c>
      <c r="B24" s="23" t="s">
        <v>48</v>
      </c>
      <c r="C24" s="100">
        <v>0.6145833333333334</v>
      </c>
      <c r="D24" s="127" t="s">
        <v>2</v>
      </c>
      <c r="E24" s="144" t="str">
        <f t="shared" si="3"/>
        <v>Singh Anjali</v>
      </c>
      <c r="F24" s="144" t="s">
        <v>8</v>
      </c>
      <c r="G24" s="144" t="str">
        <f t="shared" si="4"/>
        <v>Koba De Zaeyer</v>
      </c>
      <c r="H24" s="127" t="s">
        <v>11</v>
      </c>
      <c r="I24" s="38" t="s">
        <v>3</v>
      </c>
      <c r="J24" s="144" t="str">
        <f t="shared" si="5"/>
        <v>Mandy Portelada</v>
      </c>
      <c r="K24" s="49">
        <v>11</v>
      </c>
      <c r="L24" s="116">
        <v>6</v>
      </c>
      <c r="M24" s="147">
        <v>11</v>
      </c>
      <c r="N24" s="50">
        <v>7</v>
      </c>
      <c r="O24" s="147">
        <v>11</v>
      </c>
      <c r="P24" s="50">
        <v>7</v>
      </c>
      <c r="Q24" s="147"/>
      <c r="R24" s="50"/>
      <c r="S24" s="147"/>
      <c r="T24" s="51"/>
      <c r="U24" s="23">
        <f t="shared" si="6"/>
        <v>3</v>
      </c>
      <c r="V24" s="146">
        <f t="shared" si="7"/>
        <v>0</v>
      </c>
      <c r="W24" s="11" t="str">
        <f t="shared" si="8"/>
        <v>B</v>
      </c>
      <c r="X24" s="11" t="str">
        <f t="shared" si="9"/>
        <v>H</v>
      </c>
    </row>
    <row r="25" spans="1:24" ht="15">
      <c r="A25" s="11">
        <v>19</v>
      </c>
      <c r="B25" s="23" t="s">
        <v>48</v>
      </c>
      <c r="C25" s="100">
        <v>0.6319444444444444</v>
      </c>
      <c r="D25" s="127" t="s">
        <v>3</v>
      </c>
      <c r="E25" s="144" t="str">
        <f t="shared" si="3"/>
        <v>Mandy Portelada</v>
      </c>
      <c r="F25" s="144" t="s">
        <v>8</v>
      </c>
      <c r="G25" s="144" t="str">
        <f t="shared" si="4"/>
        <v>Tanya Misconi</v>
      </c>
      <c r="H25" s="127" t="s">
        <v>5</v>
      </c>
      <c r="I25" s="38" t="s">
        <v>2</v>
      </c>
      <c r="J25" s="144" t="str">
        <f t="shared" si="5"/>
        <v>Singh Anjali</v>
      </c>
      <c r="K25" s="49">
        <v>6</v>
      </c>
      <c r="L25" s="50">
        <v>11</v>
      </c>
      <c r="M25" s="147">
        <v>8</v>
      </c>
      <c r="N25" s="50">
        <v>11</v>
      </c>
      <c r="O25" s="147">
        <v>5</v>
      </c>
      <c r="P25" s="50">
        <v>11</v>
      </c>
      <c r="Q25" s="147"/>
      <c r="R25" s="50"/>
      <c r="S25" s="147"/>
      <c r="T25" s="51"/>
      <c r="U25" s="23">
        <f t="shared" si="6"/>
        <v>0</v>
      </c>
      <c r="V25" s="146">
        <f t="shared" si="7"/>
        <v>3</v>
      </c>
      <c r="W25" s="11" t="str">
        <f t="shared" si="8"/>
        <v>E</v>
      </c>
      <c r="X25" s="11" t="str">
        <f t="shared" si="9"/>
        <v>C</v>
      </c>
    </row>
    <row r="26" spans="1:24" ht="15">
      <c r="A26" s="11">
        <v>20</v>
      </c>
      <c r="B26" s="23" t="s">
        <v>48</v>
      </c>
      <c r="C26" s="100">
        <v>0.6319444444444444</v>
      </c>
      <c r="D26" s="127" t="s">
        <v>1</v>
      </c>
      <c r="E26" s="144" t="str">
        <f t="shared" si="3"/>
        <v>Maria Kovtoun</v>
      </c>
      <c r="F26" s="144" t="s">
        <v>8</v>
      </c>
      <c r="G26" s="144" t="str">
        <f t="shared" si="4"/>
        <v>Sanne Van der Schoot</v>
      </c>
      <c r="H26" s="127" t="s">
        <v>6</v>
      </c>
      <c r="I26" s="38" t="s">
        <v>4</v>
      </c>
      <c r="J26" s="144" t="str">
        <f t="shared" si="5"/>
        <v>Lily Smith</v>
      </c>
      <c r="K26" s="49">
        <v>11</v>
      </c>
      <c r="L26" s="50">
        <v>5</v>
      </c>
      <c r="M26" s="147">
        <v>11</v>
      </c>
      <c r="N26" s="50">
        <v>1</v>
      </c>
      <c r="O26" s="147">
        <v>11</v>
      </c>
      <c r="P26" s="50">
        <v>9</v>
      </c>
      <c r="Q26" s="147"/>
      <c r="R26" s="50"/>
      <c r="S26" s="147"/>
      <c r="T26" s="51"/>
      <c r="U26" s="23">
        <f t="shared" si="6"/>
        <v>3</v>
      </c>
      <c r="V26" s="146">
        <f t="shared" si="7"/>
        <v>0</v>
      </c>
      <c r="W26" s="11" t="str">
        <f t="shared" si="8"/>
        <v>A</v>
      </c>
      <c r="X26" s="11" t="str">
        <f t="shared" si="9"/>
        <v>F</v>
      </c>
    </row>
    <row r="27" spans="1:24" ht="15">
      <c r="A27" s="11">
        <v>19</v>
      </c>
      <c r="B27" s="23" t="s">
        <v>48</v>
      </c>
      <c r="C27" s="100">
        <v>0.6493055555555556</v>
      </c>
      <c r="D27" s="127" t="s">
        <v>4</v>
      </c>
      <c r="E27" s="144" t="str">
        <f t="shared" si="3"/>
        <v>Lily Smith</v>
      </c>
      <c r="F27" s="144" t="s">
        <v>8</v>
      </c>
      <c r="G27" s="144" t="str">
        <f t="shared" si="4"/>
        <v>Koba De Zaeyer</v>
      </c>
      <c r="H27" s="127" t="s">
        <v>11</v>
      </c>
      <c r="I27" s="38" t="s">
        <v>5</v>
      </c>
      <c r="J27" s="144" t="str">
        <f t="shared" si="5"/>
        <v>Tanya Misconi</v>
      </c>
      <c r="K27" s="49">
        <v>11</v>
      </c>
      <c r="L27" s="50">
        <v>8</v>
      </c>
      <c r="M27" s="147">
        <v>11</v>
      </c>
      <c r="N27" s="50">
        <v>7</v>
      </c>
      <c r="O27" s="147">
        <v>8</v>
      </c>
      <c r="P27" s="50">
        <v>11</v>
      </c>
      <c r="Q27" s="147">
        <v>11</v>
      </c>
      <c r="R27" s="50">
        <v>7</v>
      </c>
      <c r="S27" s="147"/>
      <c r="T27" s="51"/>
      <c r="U27" s="23">
        <f t="shared" si="6"/>
        <v>3</v>
      </c>
      <c r="V27" s="146">
        <f t="shared" si="7"/>
        <v>1</v>
      </c>
      <c r="W27" s="11" t="str">
        <f t="shared" si="8"/>
        <v>D</v>
      </c>
      <c r="X27" s="11" t="str">
        <f t="shared" si="9"/>
        <v>H</v>
      </c>
    </row>
    <row r="28" spans="1:24" s="55" customFormat="1" ht="15">
      <c r="A28" s="52">
        <v>20</v>
      </c>
      <c r="B28" s="53" t="s">
        <v>48</v>
      </c>
      <c r="C28" s="100">
        <v>0.6493055555555556</v>
      </c>
      <c r="D28" s="127" t="s">
        <v>7</v>
      </c>
      <c r="E28" s="39" t="str">
        <f t="shared" si="3"/>
        <v>Marieke De Pillecyn</v>
      </c>
      <c r="F28" s="39" t="s">
        <v>8</v>
      </c>
      <c r="G28" s="39" t="str">
        <f t="shared" si="4"/>
        <v>Singh Anjali</v>
      </c>
      <c r="H28" s="127" t="s">
        <v>2</v>
      </c>
      <c r="I28" s="38" t="s">
        <v>6</v>
      </c>
      <c r="J28" s="39" t="str">
        <f t="shared" si="5"/>
        <v>Sanne Van der Schoot</v>
      </c>
      <c r="K28" s="115">
        <v>11</v>
      </c>
      <c r="L28" s="50">
        <v>8</v>
      </c>
      <c r="M28" s="147">
        <v>5</v>
      </c>
      <c r="N28" s="50">
        <v>11</v>
      </c>
      <c r="O28" s="147">
        <v>10</v>
      </c>
      <c r="P28" s="50">
        <v>12</v>
      </c>
      <c r="Q28" s="147">
        <v>7</v>
      </c>
      <c r="R28" s="50">
        <v>11</v>
      </c>
      <c r="S28" s="147"/>
      <c r="T28" s="51"/>
      <c r="U28" s="53">
        <f t="shared" si="6"/>
        <v>1</v>
      </c>
      <c r="V28" s="54">
        <f t="shared" si="7"/>
        <v>3</v>
      </c>
      <c r="W28" s="52" t="str">
        <f t="shared" si="8"/>
        <v>B</v>
      </c>
      <c r="X28" s="52" t="str">
        <f t="shared" si="9"/>
        <v>G</v>
      </c>
    </row>
    <row r="29" spans="1:24" ht="15">
      <c r="A29" s="11">
        <v>19</v>
      </c>
      <c r="B29" s="23" t="s">
        <v>48</v>
      </c>
      <c r="C29" s="100">
        <v>0.6666666666666666</v>
      </c>
      <c r="D29" s="127" t="s">
        <v>3</v>
      </c>
      <c r="E29" s="144" t="str">
        <f t="shared" si="3"/>
        <v>Mandy Portelada</v>
      </c>
      <c r="F29" s="144" t="s">
        <v>8</v>
      </c>
      <c r="G29" s="144" t="str">
        <f t="shared" si="4"/>
        <v>Sanne Van der Schoot</v>
      </c>
      <c r="H29" s="127" t="s">
        <v>6</v>
      </c>
      <c r="I29" s="38" t="s">
        <v>7</v>
      </c>
      <c r="J29" s="144" t="str">
        <f t="shared" si="5"/>
        <v>Marieke De Pillecyn</v>
      </c>
      <c r="K29" s="49">
        <v>9</v>
      </c>
      <c r="L29" s="50">
        <v>11</v>
      </c>
      <c r="M29" s="147">
        <v>14</v>
      </c>
      <c r="N29" s="50">
        <v>16</v>
      </c>
      <c r="O29" s="147">
        <v>11</v>
      </c>
      <c r="P29" s="50">
        <v>4</v>
      </c>
      <c r="Q29" s="147">
        <v>11</v>
      </c>
      <c r="R29" s="50">
        <v>5</v>
      </c>
      <c r="S29" s="147">
        <v>10</v>
      </c>
      <c r="T29" s="51">
        <v>12</v>
      </c>
      <c r="U29" s="23">
        <f t="shared" si="6"/>
        <v>2</v>
      </c>
      <c r="V29" s="146">
        <f t="shared" si="7"/>
        <v>3</v>
      </c>
      <c r="W29" s="11" t="str">
        <f t="shared" si="8"/>
        <v>F</v>
      </c>
      <c r="X29" s="11" t="str">
        <f t="shared" si="9"/>
        <v>C</v>
      </c>
    </row>
    <row r="30" spans="1:24" ht="15">
      <c r="A30" s="11">
        <v>20</v>
      </c>
      <c r="B30" s="23" t="s">
        <v>48</v>
      </c>
      <c r="C30" s="100">
        <v>0.6666666666666666</v>
      </c>
      <c r="D30" s="127" t="s">
        <v>5</v>
      </c>
      <c r="E30" s="144" t="str">
        <f t="shared" si="3"/>
        <v>Tanya Misconi</v>
      </c>
      <c r="F30" s="144" t="s">
        <v>8</v>
      </c>
      <c r="G30" s="144" t="str">
        <f t="shared" si="4"/>
        <v>Koba De Zaeyer</v>
      </c>
      <c r="H30" s="127" t="s">
        <v>11</v>
      </c>
      <c r="I30" s="38" t="s">
        <v>1</v>
      </c>
      <c r="J30" s="144" t="str">
        <f t="shared" si="5"/>
        <v>Maria Kovtoun</v>
      </c>
      <c r="K30" s="49">
        <v>11</v>
      </c>
      <c r="L30" s="50">
        <v>5</v>
      </c>
      <c r="M30" s="147">
        <v>11</v>
      </c>
      <c r="N30" s="50">
        <v>1</v>
      </c>
      <c r="O30" s="147">
        <v>11</v>
      </c>
      <c r="P30" s="50">
        <v>3</v>
      </c>
      <c r="Q30" s="147"/>
      <c r="R30" s="50"/>
      <c r="S30" s="147"/>
      <c r="T30" s="51"/>
      <c r="U30" s="23">
        <f t="shared" si="6"/>
        <v>3</v>
      </c>
      <c r="V30" s="146">
        <f t="shared" si="7"/>
        <v>0</v>
      </c>
      <c r="W30" s="11" t="str">
        <f t="shared" si="8"/>
        <v>E</v>
      </c>
      <c r="X30" s="11" t="str">
        <f t="shared" si="9"/>
        <v>H</v>
      </c>
    </row>
    <row r="31" spans="1:24" ht="15">
      <c r="A31" s="11">
        <v>19</v>
      </c>
      <c r="B31" s="23" t="s">
        <v>48</v>
      </c>
      <c r="C31" s="100">
        <v>0.6840277777777778</v>
      </c>
      <c r="D31" s="127" t="s">
        <v>1</v>
      </c>
      <c r="E31" s="144" t="str">
        <f t="shared" si="3"/>
        <v>Maria Kovtoun</v>
      </c>
      <c r="F31" s="144" t="s">
        <v>8</v>
      </c>
      <c r="G31" s="144" t="str">
        <f t="shared" si="4"/>
        <v>Singh Anjali</v>
      </c>
      <c r="H31" s="127" t="s">
        <v>2</v>
      </c>
      <c r="I31" s="38" t="s">
        <v>11</v>
      </c>
      <c r="J31" s="144" t="str">
        <f t="shared" si="5"/>
        <v>Koba De Zaeyer</v>
      </c>
      <c r="K31" s="115">
        <v>11</v>
      </c>
      <c r="L31" s="50">
        <v>5</v>
      </c>
      <c r="M31" s="147">
        <v>11</v>
      </c>
      <c r="N31" s="50">
        <v>7</v>
      </c>
      <c r="O31" s="147">
        <v>11</v>
      </c>
      <c r="P31" s="50">
        <v>5</v>
      </c>
      <c r="Q31" s="147"/>
      <c r="R31" s="50"/>
      <c r="S31" s="147"/>
      <c r="T31" s="51"/>
      <c r="U31" s="23">
        <f t="shared" si="6"/>
        <v>3</v>
      </c>
      <c r="V31" s="146">
        <f t="shared" si="7"/>
        <v>0</v>
      </c>
      <c r="W31" s="11" t="str">
        <f t="shared" si="8"/>
        <v>A</v>
      </c>
      <c r="X31" s="11" t="str">
        <f t="shared" si="9"/>
        <v>B</v>
      </c>
    </row>
    <row r="32" spans="1:24" ht="15">
      <c r="A32" s="11">
        <v>20</v>
      </c>
      <c r="B32" s="23" t="s">
        <v>48</v>
      </c>
      <c r="C32" s="100">
        <v>0.6840277777777778</v>
      </c>
      <c r="D32" s="127" t="s">
        <v>4</v>
      </c>
      <c r="E32" s="144" t="str">
        <f t="shared" si="3"/>
        <v>Lily Smith</v>
      </c>
      <c r="F32" s="144" t="s">
        <v>8</v>
      </c>
      <c r="G32" s="144" t="str">
        <f t="shared" si="4"/>
        <v>Marieke De Pillecyn</v>
      </c>
      <c r="H32" s="127" t="s">
        <v>7</v>
      </c>
      <c r="I32" s="38" t="s">
        <v>3</v>
      </c>
      <c r="J32" s="144" t="str">
        <f t="shared" si="5"/>
        <v>Mandy Portelada</v>
      </c>
      <c r="K32" s="49">
        <v>13</v>
      </c>
      <c r="L32" s="50">
        <v>15</v>
      </c>
      <c r="M32" s="147">
        <v>11</v>
      </c>
      <c r="N32" s="50">
        <v>5</v>
      </c>
      <c r="O32" s="147">
        <v>9</v>
      </c>
      <c r="P32" s="50">
        <v>11</v>
      </c>
      <c r="Q32" s="147">
        <v>7</v>
      </c>
      <c r="R32" s="50">
        <v>11</v>
      </c>
      <c r="S32" s="147"/>
      <c r="T32" s="51"/>
      <c r="U32" s="23">
        <f t="shared" si="6"/>
        <v>1</v>
      </c>
      <c r="V32" s="146">
        <f t="shared" si="7"/>
        <v>3</v>
      </c>
      <c r="W32" s="11" t="str">
        <f t="shared" si="8"/>
        <v>G</v>
      </c>
      <c r="X32" s="11" t="str">
        <f t="shared" si="9"/>
        <v>D</v>
      </c>
    </row>
    <row r="33" spans="1:24" ht="15">
      <c r="A33" s="11">
        <v>19</v>
      </c>
      <c r="B33" s="23" t="s">
        <v>48</v>
      </c>
      <c r="C33" s="100">
        <v>0.7013888888888888</v>
      </c>
      <c r="D33" s="127" t="s">
        <v>3</v>
      </c>
      <c r="E33" s="144" t="str">
        <f t="shared" si="3"/>
        <v>Mandy Portelada</v>
      </c>
      <c r="F33" s="144" t="s">
        <v>8</v>
      </c>
      <c r="G33" s="144" t="str">
        <f t="shared" si="4"/>
        <v>Koba De Zaeyer</v>
      </c>
      <c r="H33" s="127" t="s">
        <v>11</v>
      </c>
      <c r="I33" s="38" t="s">
        <v>4</v>
      </c>
      <c r="J33" s="144" t="str">
        <f t="shared" si="5"/>
        <v>Lily Smith</v>
      </c>
      <c r="K33" s="49">
        <v>11</v>
      </c>
      <c r="L33" s="50">
        <v>4</v>
      </c>
      <c r="M33" s="147">
        <v>11</v>
      </c>
      <c r="N33" s="50">
        <v>6</v>
      </c>
      <c r="O33" s="147">
        <v>11</v>
      </c>
      <c r="P33" s="50">
        <v>3</v>
      </c>
      <c r="Q33" s="147"/>
      <c r="R33" s="50"/>
      <c r="S33" s="147"/>
      <c r="T33" s="51"/>
      <c r="U33" s="23">
        <f t="shared" si="6"/>
        <v>3</v>
      </c>
      <c r="V33" s="146">
        <f t="shared" si="7"/>
        <v>0</v>
      </c>
      <c r="W33" s="11" t="str">
        <f>IF(U33&gt;V33,D33,IF(U33&lt;V33,H33,""))</f>
        <v>C</v>
      </c>
      <c r="X33" s="11" t="str">
        <f>IF(U33&gt;V33,H33,IF(U33&lt;V33,D33,""))</f>
        <v>H</v>
      </c>
    </row>
    <row r="34" spans="1:24" ht="15">
      <c r="A34" s="11">
        <v>20</v>
      </c>
      <c r="B34" s="23" t="s">
        <v>48</v>
      </c>
      <c r="C34" s="100">
        <v>0.7013888888888888</v>
      </c>
      <c r="D34" s="127" t="s">
        <v>6</v>
      </c>
      <c r="E34" s="144" t="str">
        <f t="shared" si="3"/>
        <v>Sanne Van der Schoot</v>
      </c>
      <c r="F34" s="144" t="s">
        <v>8</v>
      </c>
      <c r="G34" s="144" t="str">
        <f t="shared" si="4"/>
        <v>Singh Anjali</v>
      </c>
      <c r="H34" s="127" t="s">
        <v>2</v>
      </c>
      <c r="I34" s="38" t="s">
        <v>5</v>
      </c>
      <c r="J34" s="144" t="str">
        <f t="shared" si="5"/>
        <v>Tanya Misconi</v>
      </c>
      <c r="K34" s="115">
        <v>8</v>
      </c>
      <c r="L34" s="50">
        <v>11</v>
      </c>
      <c r="M34" s="147">
        <v>10</v>
      </c>
      <c r="N34" s="50">
        <v>12</v>
      </c>
      <c r="O34" s="147">
        <v>11</v>
      </c>
      <c r="P34" s="50">
        <v>4</v>
      </c>
      <c r="Q34" s="147">
        <v>11</v>
      </c>
      <c r="R34" s="50">
        <v>7</v>
      </c>
      <c r="S34" s="147">
        <v>11</v>
      </c>
      <c r="T34" s="51">
        <v>9</v>
      </c>
      <c r="U34" s="23">
        <f t="shared" si="6"/>
        <v>3</v>
      </c>
      <c r="V34" s="146">
        <f t="shared" si="7"/>
        <v>2</v>
      </c>
      <c r="W34" s="11" t="str">
        <f>IF(U34&gt;V34,D34,IF(U34&lt;V34,H34,""))</f>
        <v>F</v>
      </c>
      <c r="X34" s="11" t="str">
        <f>IF(U34&gt;V34,H34,IF(U34&lt;V34,D34,""))</f>
        <v>B</v>
      </c>
    </row>
    <row r="35" spans="1:24" ht="15">
      <c r="A35" s="11">
        <v>19</v>
      </c>
      <c r="B35" s="23" t="s">
        <v>48</v>
      </c>
      <c r="C35" s="100">
        <v>0.71875</v>
      </c>
      <c r="D35" s="127" t="s">
        <v>5</v>
      </c>
      <c r="E35" s="144" t="str">
        <f t="shared" si="3"/>
        <v>Tanya Misconi</v>
      </c>
      <c r="F35" s="144" t="s">
        <v>8</v>
      </c>
      <c r="G35" s="144" t="str">
        <f t="shared" si="4"/>
        <v>Marieke De Pillecyn</v>
      </c>
      <c r="H35" s="127" t="s">
        <v>7</v>
      </c>
      <c r="I35" s="38" t="s">
        <v>2</v>
      </c>
      <c r="J35" s="144" t="str">
        <f t="shared" si="5"/>
        <v>Singh Anjali</v>
      </c>
      <c r="K35" s="49">
        <v>11</v>
      </c>
      <c r="L35" s="50">
        <v>0</v>
      </c>
      <c r="M35" s="147">
        <v>11</v>
      </c>
      <c r="N35" s="50">
        <v>6</v>
      </c>
      <c r="O35" s="147">
        <v>11</v>
      </c>
      <c r="P35" s="50">
        <v>2</v>
      </c>
      <c r="Q35" s="147"/>
      <c r="R35" s="50"/>
      <c r="S35" s="147"/>
      <c r="T35" s="51"/>
      <c r="U35" s="23">
        <f t="shared" si="6"/>
        <v>3</v>
      </c>
      <c r="V35" s="146">
        <f t="shared" si="7"/>
        <v>0</v>
      </c>
      <c r="W35" s="11" t="str">
        <f>IF(U35&gt;V35,D35,IF(U35&lt;V35,H35,""))</f>
        <v>E</v>
      </c>
      <c r="X35" s="11" t="str">
        <f>IF(U35&gt;V35,H35,IF(U35&lt;V35,D35,""))</f>
        <v>G</v>
      </c>
    </row>
    <row r="36" spans="1:24" ht="15">
      <c r="A36" s="11">
        <v>20</v>
      </c>
      <c r="B36" s="23" t="s">
        <v>48</v>
      </c>
      <c r="C36" s="100">
        <v>0.71875</v>
      </c>
      <c r="D36" s="127" t="s">
        <v>1</v>
      </c>
      <c r="E36" s="144" t="str">
        <f t="shared" si="3"/>
        <v>Maria Kovtoun</v>
      </c>
      <c r="F36" s="144" t="s">
        <v>8</v>
      </c>
      <c r="G36" s="144" t="str">
        <f t="shared" si="4"/>
        <v>Lily Smith</v>
      </c>
      <c r="H36" s="127" t="s">
        <v>4</v>
      </c>
      <c r="I36" s="38" t="s">
        <v>6</v>
      </c>
      <c r="J36" s="144" t="str">
        <f t="shared" si="5"/>
        <v>Sanne Van der Schoot</v>
      </c>
      <c r="K36" s="49">
        <v>11</v>
      </c>
      <c r="L36" s="50">
        <v>2</v>
      </c>
      <c r="M36" s="147">
        <v>11</v>
      </c>
      <c r="N36" s="50">
        <v>9</v>
      </c>
      <c r="O36" s="147">
        <v>10</v>
      </c>
      <c r="P36" s="50">
        <v>12</v>
      </c>
      <c r="Q36" s="147">
        <v>11</v>
      </c>
      <c r="R36" s="50">
        <v>9</v>
      </c>
      <c r="S36" s="147"/>
      <c r="T36" s="51"/>
      <c r="U36" s="23">
        <f t="shared" si="6"/>
        <v>3</v>
      </c>
      <c r="V36" s="146">
        <f t="shared" si="7"/>
        <v>1</v>
      </c>
      <c r="W36" s="11" t="str">
        <f aca="true" t="shared" si="10" ref="W36:W44">IF(U36&gt;V36,D36,IF(U36&lt;V36,H36,""))</f>
        <v>A</v>
      </c>
      <c r="X36" s="11" t="str">
        <f aca="true" t="shared" si="11" ref="X36:X44">IF(U36&gt;V36,H36,IF(U36&lt;V36,D36,""))</f>
        <v>D</v>
      </c>
    </row>
    <row r="37" spans="1:24" ht="15">
      <c r="A37" s="11">
        <v>19</v>
      </c>
      <c r="B37" s="23" t="s">
        <v>48</v>
      </c>
      <c r="C37" s="100">
        <v>0.7361111111111112</v>
      </c>
      <c r="D37" s="127" t="s">
        <v>3</v>
      </c>
      <c r="E37" s="144" t="str">
        <f t="shared" si="3"/>
        <v>Mandy Portelada</v>
      </c>
      <c r="F37" s="144" t="s">
        <v>8</v>
      </c>
      <c r="G37" s="144" t="str">
        <f t="shared" si="4"/>
        <v>Singh Anjali</v>
      </c>
      <c r="H37" s="127" t="s">
        <v>2</v>
      </c>
      <c r="I37" s="38" t="s">
        <v>7</v>
      </c>
      <c r="J37" s="144" t="str">
        <f t="shared" si="5"/>
        <v>Marieke De Pillecyn</v>
      </c>
      <c r="K37" s="115">
        <v>13</v>
      </c>
      <c r="L37" s="50">
        <v>11</v>
      </c>
      <c r="M37" s="147">
        <v>4</v>
      </c>
      <c r="N37" s="50">
        <v>11</v>
      </c>
      <c r="O37" s="147">
        <v>11</v>
      </c>
      <c r="P37" s="50">
        <v>7</v>
      </c>
      <c r="Q37" s="147">
        <v>6</v>
      </c>
      <c r="R37" s="50">
        <v>11</v>
      </c>
      <c r="S37" s="147">
        <v>11</v>
      </c>
      <c r="T37" s="51">
        <v>8</v>
      </c>
      <c r="U37" s="23">
        <f t="shared" si="6"/>
        <v>3</v>
      </c>
      <c r="V37" s="146">
        <f t="shared" si="7"/>
        <v>2</v>
      </c>
      <c r="W37" s="11" t="str">
        <f t="shared" si="10"/>
        <v>C</v>
      </c>
      <c r="X37" s="11" t="str">
        <f t="shared" si="11"/>
        <v>B</v>
      </c>
    </row>
    <row r="38" spans="1:24" ht="15">
      <c r="A38" s="11">
        <v>20</v>
      </c>
      <c r="B38" s="23" t="s">
        <v>48</v>
      </c>
      <c r="C38" s="102">
        <v>0.7361111111111112</v>
      </c>
      <c r="D38" s="127" t="s">
        <v>11</v>
      </c>
      <c r="E38" s="144" t="str">
        <f t="shared" si="3"/>
        <v>Koba De Zaeyer</v>
      </c>
      <c r="F38" s="144" t="s">
        <v>8</v>
      </c>
      <c r="G38" s="144" t="str">
        <f t="shared" si="4"/>
        <v>Marieke De Pillecyn</v>
      </c>
      <c r="H38" s="127" t="s">
        <v>7</v>
      </c>
      <c r="I38" s="38" t="s">
        <v>1</v>
      </c>
      <c r="J38" s="144" t="str">
        <f t="shared" si="5"/>
        <v>Maria Kovtoun</v>
      </c>
      <c r="K38" s="49">
        <v>3</v>
      </c>
      <c r="L38" s="50">
        <v>11</v>
      </c>
      <c r="M38" s="147">
        <v>9</v>
      </c>
      <c r="N38" s="50">
        <v>11</v>
      </c>
      <c r="O38" s="147">
        <v>10</v>
      </c>
      <c r="P38" s="50">
        <v>12</v>
      </c>
      <c r="Q38" s="147"/>
      <c r="R38" s="50"/>
      <c r="S38" s="147"/>
      <c r="T38" s="51"/>
      <c r="U38" s="23">
        <f t="shared" si="6"/>
        <v>0</v>
      </c>
      <c r="V38" s="146">
        <f t="shared" si="7"/>
        <v>3</v>
      </c>
      <c r="W38" s="11" t="str">
        <f t="shared" si="10"/>
        <v>G</v>
      </c>
      <c r="X38" s="11" t="str">
        <f t="shared" si="11"/>
        <v>H</v>
      </c>
    </row>
    <row r="39" spans="1:24" ht="15">
      <c r="A39" s="11">
        <v>19</v>
      </c>
      <c r="B39" s="23" t="s">
        <v>74</v>
      </c>
      <c r="C39" s="102">
        <v>0.3958333333333333</v>
      </c>
      <c r="D39" s="127" t="s">
        <v>6</v>
      </c>
      <c r="E39" s="144" t="str">
        <f t="shared" si="3"/>
        <v>Sanne Van der Schoot</v>
      </c>
      <c r="F39" s="144" t="s">
        <v>8</v>
      </c>
      <c r="G39" s="144" t="str">
        <f t="shared" si="4"/>
        <v>Lily Smith</v>
      </c>
      <c r="H39" s="127" t="s">
        <v>4</v>
      </c>
      <c r="I39" s="38" t="s">
        <v>3</v>
      </c>
      <c r="J39" s="144" t="str">
        <f t="shared" si="5"/>
        <v>Mandy Portelada</v>
      </c>
      <c r="K39" s="49"/>
      <c r="L39" s="50"/>
      <c r="M39" s="147"/>
      <c r="N39" s="50"/>
      <c r="O39" s="147"/>
      <c r="P39" s="50"/>
      <c r="Q39" s="147"/>
      <c r="R39" s="50"/>
      <c r="S39" s="147"/>
      <c r="T39" s="51"/>
      <c r="U39" s="23">
        <f t="shared" si="6"/>
        <v>0</v>
      </c>
      <c r="V39" s="146">
        <f t="shared" si="7"/>
        <v>0</v>
      </c>
      <c r="W39" s="11">
        <f t="shared" si="10"/>
      </c>
      <c r="X39" s="11">
        <f t="shared" si="11"/>
      </c>
    </row>
    <row r="40" spans="1:24" ht="15">
      <c r="A40" s="11">
        <v>20</v>
      </c>
      <c r="B40" s="23" t="s">
        <v>74</v>
      </c>
      <c r="C40" s="102">
        <v>0.3958333333333333</v>
      </c>
      <c r="D40" s="127" t="s">
        <v>5</v>
      </c>
      <c r="E40" s="144" t="str">
        <f t="shared" si="3"/>
        <v>Tanya Misconi</v>
      </c>
      <c r="F40" s="144" t="s">
        <v>8</v>
      </c>
      <c r="G40" s="144" t="str">
        <f t="shared" si="4"/>
        <v>Maria Kovtoun</v>
      </c>
      <c r="H40" s="127" t="s">
        <v>1</v>
      </c>
      <c r="I40" s="38" t="s">
        <v>11</v>
      </c>
      <c r="J40" s="144" t="str">
        <f t="shared" si="5"/>
        <v>Koba De Zaeyer</v>
      </c>
      <c r="K40" s="49"/>
      <c r="L40" s="50"/>
      <c r="M40" s="147"/>
      <c r="N40" s="50"/>
      <c r="O40" s="147"/>
      <c r="P40" s="50"/>
      <c r="Q40" s="147"/>
      <c r="R40" s="50"/>
      <c r="S40" s="147"/>
      <c r="T40" s="51"/>
      <c r="U40" s="23">
        <f t="shared" si="6"/>
        <v>0</v>
      </c>
      <c r="V40" s="146">
        <f t="shared" si="7"/>
        <v>0</v>
      </c>
      <c r="W40" s="11">
        <f t="shared" si="10"/>
      </c>
      <c r="X40" s="11">
        <f t="shared" si="11"/>
      </c>
    </row>
    <row r="41" spans="1:24" ht="15">
      <c r="A41" s="11">
        <v>19</v>
      </c>
      <c r="B41" s="23" t="s">
        <v>74</v>
      </c>
      <c r="C41" s="102">
        <v>0.4131944444444444</v>
      </c>
      <c r="D41" s="127" t="s">
        <v>3</v>
      </c>
      <c r="E41" s="144" t="str">
        <f t="shared" si="3"/>
        <v>Mandy Portelada</v>
      </c>
      <c r="F41" s="144" t="s">
        <v>8</v>
      </c>
      <c r="G41" s="144" t="str">
        <f t="shared" si="4"/>
        <v>Lily Smith</v>
      </c>
      <c r="H41" s="127" t="s">
        <v>4</v>
      </c>
      <c r="I41" s="38" t="s">
        <v>5</v>
      </c>
      <c r="J41" s="144" t="str">
        <f t="shared" si="5"/>
        <v>Tanya Misconi</v>
      </c>
      <c r="K41" s="49"/>
      <c r="L41" s="50"/>
      <c r="M41" s="147"/>
      <c r="N41" s="50"/>
      <c r="O41" s="147"/>
      <c r="P41" s="50"/>
      <c r="Q41" s="147"/>
      <c r="R41" s="50"/>
      <c r="S41" s="147"/>
      <c r="T41" s="51"/>
      <c r="U41" s="23">
        <f t="shared" si="6"/>
        <v>0</v>
      </c>
      <c r="V41" s="146">
        <f t="shared" si="7"/>
        <v>0</v>
      </c>
      <c r="W41" s="11">
        <f t="shared" si="10"/>
      </c>
      <c r="X41" s="11">
        <f t="shared" si="11"/>
      </c>
    </row>
    <row r="42" spans="1:24" ht="15">
      <c r="A42" s="11">
        <v>20</v>
      </c>
      <c r="B42" s="23" t="s">
        <v>74</v>
      </c>
      <c r="C42" s="102">
        <v>0.4131944444444444</v>
      </c>
      <c r="D42" s="127" t="s">
        <v>7</v>
      </c>
      <c r="E42" s="144" t="str">
        <f t="shared" si="3"/>
        <v>Marieke De Pillecyn</v>
      </c>
      <c r="F42" s="144" t="s">
        <v>8</v>
      </c>
      <c r="G42" s="144" t="str">
        <f t="shared" si="4"/>
        <v>Maria Kovtoun</v>
      </c>
      <c r="H42" s="127" t="s">
        <v>1</v>
      </c>
      <c r="I42" s="38" t="s">
        <v>2</v>
      </c>
      <c r="J42" s="144" t="str">
        <f t="shared" si="5"/>
        <v>Singh Anjali</v>
      </c>
      <c r="K42" s="49"/>
      <c r="L42" s="50"/>
      <c r="M42" s="147"/>
      <c r="N42" s="50"/>
      <c r="O42" s="147"/>
      <c r="P42" s="50"/>
      <c r="Q42" s="147"/>
      <c r="R42" s="50"/>
      <c r="S42" s="147"/>
      <c r="T42" s="51"/>
      <c r="U42" s="23">
        <f t="shared" si="6"/>
        <v>0</v>
      </c>
      <c r="V42" s="146">
        <f t="shared" si="7"/>
        <v>0</v>
      </c>
      <c r="W42" s="11">
        <f t="shared" si="10"/>
      </c>
      <c r="X42" s="11">
        <f t="shared" si="11"/>
      </c>
    </row>
    <row r="43" spans="1:24" ht="15">
      <c r="A43" s="11">
        <v>19</v>
      </c>
      <c r="B43" s="23" t="s">
        <v>74</v>
      </c>
      <c r="C43" s="102">
        <v>0.4305555555555556</v>
      </c>
      <c r="D43" s="127" t="s">
        <v>2</v>
      </c>
      <c r="E43" s="144" t="str">
        <f t="shared" si="3"/>
        <v>Singh Anjali</v>
      </c>
      <c r="F43" s="144" t="s">
        <v>8</v>
      </c>
      <c r="G43" s="144" t="str">
        <f t="shared" si="4"/>
        <v>Tanya Misconi</v>
      </c>
      <c r="H43" s="127" t="s">
        <v>5</v>
      </c>
      <c r="I43" s="38" t="s">
        <v>7</v>
      </c>
      <c r="J43" s="144" t="str">
        <f t="shared" si="5"/>
        <v>Marieke De Pillecyn</v>
      </c>
      <c r="K43" s="49"/>
      <c r="L43" s="116"/>
      <c r="M43" s="147"/>
      <c r="N43" s="50"/>
      <c r="O43" s="147"/>
      <c r="P43" s="50"/>
      <c r="Q43" s="147"/>
      <c r="R43" s="50"/>
      <c r="S43" s="147"/>
      <c r="T43" s="51"/>
      <c r="U43" s="23">
        <f t="shared" si="6"/>
        <v>0</v>
      </c>
      <c r="V43" s="146">
        <f t="shared" si="7"/>
        <v>0</v>
      </c>
      <c r="W43" s="11">
        <f t="shared" si="10"/>
      </c>
      <c r="X43" s="11">
        <f t="shared" si="11"/>
      </c>
    </row>
    <row r="44" spans="1:24" ht="15.75" thickBot="1">
      <c r="A44" s="12">
        <v>20</v>
      </c>
      <c r="B44" s="24" t="s">
        <v>74</v>
      </c>
      <c r="C44" s="103">
        <v>0.4305555555555556</v>
      </c>
      <c r="D44" s="128" t="s">
        <v>11</v>
      </c>
      <c r="E44" s="141" t="str">
        <f t="shared" si="3"/>
        <v>Koba De Zaeyer</v>
      </c>
      <c r="F44" s="141" t="s">
        <v>8</v>
      </c>
      <c r="G44" s="141" t="str">
        <f t="shared" si="4"/>
        <v>Sanne Van der Schoot</v>
      </c>
      <c r="H44" s="128" t="s">
        <v>6</v>
      </c>
      <c r="I44" s="15" t="s">
        <v>1</v>
      </c>
      <c r="J44" s="141" t="str">
        <f t="shared" si="5"/>
        <v>Maria Kovtoun</v>
      </c>
      <c r="K44" s="20"/>
      <c r="L44" s="21"/>
      <c r="M44" s="143"/>
      <c r="N44" s="21"/>
      <c r="O44" s="143"/>
      <c r="P44" s="21"/>
      <c r="Q44" s="143"/>
      <c r="R44" s="21"/>
      <c r="S44" s="143"/>
      <c r="T44" s="22"/>
      <c r="U44" s="24">
        <f t="shared" si="6"/>
        <v>0</v>
      </c>
      <c r="V44" s="142">
        <f t="shared" si="7"/>
        <v>0</v>
      </c>
      <c r="W44" s="12">
        <f t="shared" si="10"/>
      </c>
      <c r="X44" s="12">
        <f t="shared" si="11"/>
      </c>
    </row>
    <row r="45" spans="7:23" ht="15">
      <c r="G45" s="37"/>
      <c r="H45" s="16"/>
      <c r="I45" s="37"/>
      <c r="J45" s="144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7:23" ht="1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7:23" ht="1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7:23" ht="1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ht="1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ht="1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ht="1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ht="1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sheetProtection/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tabColor theme="4" tint="-0.4999699890613556"/>
    <pageSetUpPr fitToPage="1"/>
  </sheetPr>
  <dimension ref="A1:Y52"/>
  <sheetViews>
    <sheetView zoomScalePageLayoutView="0" workbookViewId="0" topLeftCell="A10">
      <selection activeCell="K39" sqref="K39"/>
    </sheetView>
  </sheetViews>
  <sheetFormatPr defaultColWidth="9.00390625" defaultRowHeight="15"/>
  <cols>
    <col min="1" max="2" width="5.140625" style="8" customWidth="1"/>
    <col min="3" max="3" width="8.00390625" style="8" customWidth="1"/>
    <col min="4" max="4" width="4.57421875" style="8" customWidth="1"/>
    <col min="5" max="5" width="20.7109375" style="8" customWidth="1"/>
    <col min="6" max="6" width="4.57421875" style="8" customWidth="1"/>
    <col min="7" max="7" width="20.7109375" style="8" customWidth="1"/>
    <col min="8" max="9" width="4.57421875" style="8" customWidth="1"/>
    <col min="10" max="10" width="20.7109375" style="8" customWidth="1"/>
    <col min="11" max="20" width="4.28125" style="8" customWidth="1"/>
    <col min="21" max="22" width="5.7109375" style="8" customWidth="1"/>
    <col min="23" max="23" width="5.8515625" style="8" customWidth="1"/>
    <col min="24" max="24" width="5.8515625" style="37" customWidth="1"/>
    <col min="25" max="16384" width="9.00390625" style="37" customWidth="1"/>
  </cols>
  <sheetData>
    <row r="1" spans="1:24" ht="31.5">
      <c r="A1" s="338" t="s">
        <v>157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8.7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4" customFormat="1" ht="19.5" thickBot="1">
      <c r="A3" s="405" t="s">
        <v>44</v>
      </c>
      <c r="B3" s="406"/>
      <c r="C3" s="406"/>
      <c r="D3" s="406"/>
      <c r="E3" s="406"/>
      <c r="F3" s="406"/>
      <c r="G3" s="406"/>
      <c r="H3" s="406"/>
      <c r="I3" s="407"/>
      <c r="J3" s="3"/>
      <c r="K3" s="408" t="s">
        <v>45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10"/>
    </row>
    <row r="4" spans="1:24" ht="15.75" thickBot="1">
      <c r="A4" s="5" t="s">
        <v>0</v>
      </c>
      <c r="B4" s="411" t="s">
        <v>28</v>
      </c>
      <c r="C4" s="412"/>
      <c r="D4" s="412"/>
      <c r="E4" s="413"/>
      <c r="F4" s="414" t="s">
        <v>23</v>
      </c>
      <c r="G4" s="415"/>
      <c r="H4" s="411" t="s">
        <v>25</v>
      </c>
      <c r="I4" s="413"/>
      <c r="J4" s="144"/>
      <c r="K4" s="6" t="s">
        <v>40</v>
      </c>
      <c r="L4" s="6" t="s">
        <v>41</v>
      </c>
      <c r="M4" s="6" t="s">
        <v>42</v>
      </c>
      <c r="N4" s="6" t="s">
        <v>43</v>
      </c>
      <c r="O4" s="416" t="s">
        <v>26</v>
      </c>
      <c r="P4" s="417"/>
      <c r="Q4" s="418" t="s">
        <v>28</v>
      </c>
      <c r="R4" s="419"/>
      <c r="S4" s="419"/>
      <c r="T4" s="419"/>
      <c r="U4" s="419"/>
      <c r="V4" s="419"/>
      <c r="W4" s="419"/>
      <c r="X4" s="420"/>
    </row>
    <row r="5" spans="1:24" ht="15.75" thickBot="1">
      <c r="A5" s="7" t="s">
        <v>1</v>
      </c>
      <c r="B5" s="363" t="s">
        <v>60</v>
      </c>
      <c r="C5" s="364"/>
      <c r="D5" s="364"/>
      <c r="E5" s="364"/>
      <c r="F5" s="365" t="s">
        <v>71</v>
      </c>
      <c r="G5" s="364"/>
      <c r="H5" s="364"/>
      <c r="I5" s="400"/>
      <c r="J5" s="144"/>
      <c r="K5" s="25">
        <f aca="true" t="shared" si="0" ref="K5:K12">COUNTIF($W$17:$W$44,A5)</f>
        <v>4</v>
      </c>
      <c r="L5" s="148">
        <f aca="true" t="shared" si="1" ref="L5:L12">COUNTIF($X$17:$X$44,A5)</f>
        <v>1</v>
      </c>
      <c r="M5" s="150"/>
      <c r="N5" s="150"/>
      <c r="O5" s="401"/>
      <c r="P5" s="401"/>
      <c r="Q5" s="402" t="str">
        <f>B5</f>
        <v>Eloïse Duvivier</v>
      </c>
      <c r="R5" s="402"/>
      <c r="S5" s="402"/>
      <c r="T5" s="402"/>
      <c r="U5" s="402"/>
      <c r="V5" s="402"/>
      <c r="W5" s="402"/>
      <c r="X5" s="403"/>
    </row>
    <row r="6" spans="1:24" ht="15.75" thickBot="1">
      <c r="A6" s="7" t="s">
        <v>2</v>
      </c>
      <c r="B6" s="355" t="s">
        <v>127</v>
      </c>
      <c r="C6" s="356"/>
      <c r="D6" s="356"/>
      <c r="E6" s="356"/>
      <c r="F6" s="357" t="s">
        <v>78</v>
      </c>
      <c r="G6" s="357"/>
      <c r="H6" s="356"/>
      <c r="I6" s="398"/>
      <c r="J6" s="145"/>
      <c r="K6" s="23">
        <f t="shared" si="0"/>
        <v>2</v>
      </c>
      <c r="L6" s="144">
        <f t="shared" si="1"/>
        <v>4</v>
      </c>
      <c r="M6" s="147"/>
      <c r="N6" s="147"/>
      <c r="O6" s="399"/>
      <c r="P6" s="399"/>
      <c r="Q6" s="396" t="str">
        <f aca="true" t="shared" si="2" ref="Q6:Q12">B6</f>
        <v>Looney Alice</v>
      </c>
      <c r="R6" s="396"/>
      <c r="S6" s="396"/>
      <c r="T6" s="396"/>
      <c r="U6" s="396"/>
      <c r="V6" s="396"/>
      <c r="W6" s="396"/>
      <c r="X6" s="397"/>
    </row>
    <row r="7" spans="1:24" ht="15.75" thickBot="1">
      <c r="A7" s="7" t="s">
        <v>3</v>
      </c>
      <c r="B7" s="355" t="s">
        <v>57</v>
      </c>
      <c r="C7" s="356"/>
      <c r="D7" s="356"/>
      <c r="E7" s="356"/>
      <c r="F7" s="357" t="s">
        <v>80</v>
      </c>
      <c r="G7" s="357"/>
      <c r="H7" s="356"/>
      <c r="I7" s="398"/>
      <c r="J7" s="144"/>
      <c r="K7" s="23">
        <f t="shared" si="0"/>
        <v>6</v>
      </c>
      <c r="L7" s="144">
        <f t="shared" si="1"/>
        <v>0</v>
      </c>
      <c r="M7" s="147"/>
      <c r="N7" s="147"/>
      <c r="O7" s="399"/>
      <c r="P7" s="399"/>
      <c r="Q7" s="396" t="str">
        <f t="shared" si="2"/>
        <v>Enisa Sadikovic</v>
      </c>
      <c r="R7" s="396"/>
      <c r="S7" s="396"/>
      <c r="T7" s="396"/>
      <c r="U7" s="396"/>
      <c r="V7" s="396"/>
      <c r="W7" s="396"/>
      <c r="X7" s="397"/>
    </row>
    <row r="8" spans="1:24" ht="15.75" thickBot="1">
      <c r="A8" s="7" t="s">
        <v>4</v>
      </c>
      <c r="B8" s="355" t="s">
        <v>146</v>
      </c>
      <c r="C8" s="356"/>
      <c r="D8" s="356"/>
      <c r="E8" s="356"/>
      <c r="F8" s="357" t="s">
        <v>162</v>
      </c>
      <c r="G8" s="357"/>
      <c r="H8" s="356"/>
      <c r="I8" s="398"/>
      <c r="J8" s="144"/>
      <c r="K8" s="23">
        <f t="shared" si="0"/>
        <v>1</v>
      </c>
      <c r="L8" s="144">
        <f t="shared" si="1"/>
        <v>4</v>
      </c>
      <c r="M8" s="147"/>
      <c r="N8" s="147"/>
      <c r="O8" s="399"/>
      <c r="P8" s="399"/>
      <c r="Q8" s="396" t="str">
        <f t="shared" si="2"/>
        <v>Alicia Naessens</v>
      </c>
      <c r="R8" s="396"/>
      <c r="S8" s="396"/>
      <c r="T8" s="396"/>
      <c r="U8" s="396"/>
      <c r="V8" s="396"/>
      <c r="W8" s="396"/>
      <c r="X8" s="397"/>
    </row>
    <row r="9" spans="1:24" ht="15.75" thickBot="1">
      <c r="A9" s="7" t="s">
        <v>5</v>
      </c>
      <c r="B9" s="355" t="s">
        <v>113</v>
      </c>
      <c r="C9" s="356"/>
      <c r="D9" s="356"/>
      <c r="E9" s="356"/>
      <c r="F9" s="357" t="s">
        <v>72</v>
      </c>
      <c r="G9" s="357"/>
      <c r="H9" s="356"/>
      <c r="I9" s="398"/>
      <c r="J9" s="144"/>
      <c r="K9" s="23">
        <f t="shared" si="0"/>
        <v>2</v>
      </c>
      <c r="L9" s="144">
        <f t="shared" si="1"/>
        <v>3</v>
      </c>
      <c r="M9" s="147"/>
      <c r="N9" s="147"/>
      <c r="O9" s="399"/>
      <c r="P9" s="399"/>
      <c r="Q9" s="396" t="str">
        <f>B9</f>
        <v>Merlina Singh</v>
      </c>
      <c r="R9" s="396"/>
      <c r="S9" s="396"/>
      <c r="T9" s="396"/>
      <c r="U9" s="396"/>
      <c r="V9" s="396"/>
      <c r="W9" s="396"/>
      <c r="X9" s="397"/>
    </row>
    <row r="10" spans="1:24" ht="15.75" thickBot="1">
      <c r="A10" s="7" t="s">
        <v>6</v>
      </c>
      <c r="B10" s="355" t="s">
        <v>63</v>
      </c>
      <c r="C10" s="356"/>
      <c r="D10" s="356"/>
      <c r="E10" s="356"/>
      <c r="F10" s="357" t="s">
        <v>72</v>
      </c>
      <c r="G10" s="357"/>
      <c r="H10" s="356"/>
      <c r="I10" s="398"/>
      <c r="J10" s="144"/>
      <c r="K10" s="23">
        <f t="shared" si="0"/>
        <v>3</v>
      </c>
      <c r="L10" s="144">
        <f t="shared" si="1"/>
        <v>2</v>
      </c>
      <c r="M10" s="147"/>
      <c r="N10" s="147"/>
      <c r="O10" s="399"/>
      <c r="P10" s="399"/>
      <c r="Q10" s="396" t="str">
        <f>B10</f>
        <v>Lynn Schijven</v>
      </c>
      <c r="R10" s="396"/>
      <c r="S10" s="396"/>
      <c r="T10" s="396"/>
      <c r="U10" s="396"/>
      <c r="V10" s="396"/>
      <c r="W10" s="396"/>
      <c r="X10" s="397"/>
    </row>
    <row r="11" spans="1:24" ht="15.75" thickBot="1">
      <c r="A11" s="7" t="s">
        <v>7</v>
      </c>
      <c r="B11" s="355" t="s">
        <v>108</v>
      </c>
      <c r="C11" s="356"/>
      <c r="D11" s="356"/>
      <c r="E11" s="356"/>
      <c r="F11" s="357" t="s">
        <v>81</v>
      </c>
      <c r="G11" s="357"/>
      <c r="H11" s="356"/>
      <c r="I11" s="398"/>
      <c r="J11" s="145"/>
      <c r="K11" s="23">
        <f t="shared" si="0"/>
        <v>4</v>
      </c>
      <c r="L11" s="144">
        <f t="shared" si="1"/>
        <v>2</v>
      </c>
      <c r="M11" s="147"/>
      <c r="N11" s="147"/>
      <c r="O11" s="399"/>
      <c r="P11" s="399"/>
      <c r="Q11" s="396" t="str">
        <f t="shared" si="2"/>
        <v>Tessy Dumont</v>
      </c>
      <c r="R11" s="396"/>
      <c r="S11" s="396"/>
      <c r="T11" s="396"/>
      <c r="U11" s="396"/>
      <c r="V11" s="396"/>
      <c r="W11" s="396"/>
      <c r="X11" s="397"/>
    </row>
    <row r="12" spans="1:24" ht="15.75" thickBot="1">
      <c r="A12" s="13" t="s">
        <v>11</v>
      </c>
      <c r="B12" s="374" t="s">
        <v>66</v>
      </c>
      <c r="C12" s="375"/>
      <c r="D12" s="375"/>
      <c r="E12" s="375"/>
      <c r="F12" s="376" t="s">
        <v>50</v>
      </c>
      <c r="G12" s="376"/>
      <c r="H12" s="375"/>
      <c r="I12" s="392"/>
      <c r="J12" s="144"/>
      <c r="K12" s="24">
        <f t="shared" si="0"/>
        <v>0</v>
      </c>
      <c r="L12" s="141">
        <f t="shared" si="1"/>
        <v>6</v>
      </c>
      <c r="M12" s="143"/>
      <c r="N12" s="143"/>
      <c r="O12" s="393"/>
      <c r="P12" s="393"/>
      <c r="Q12" s="394" t="str">
        <f t="shared" si="2"/>
        <v>Janne De Zaeyer</v>
      </c>
      <c r="R12" s="394"/>
      <c r="S12" s="394"/>
      <c r="T12" s="394"/>
      <c r="U12" s="394"/>
      <c r="V12" s="394"/>
      <c r="W12" s="394"/>
      <c r="X12" s="395"/>
    </row>
    <row r="13" spans="1:24" ht="1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5.75" thickBot="1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 ht="15.75" thickBot="1">
      <c r="A15" s="385" t="s">
        <v>46</v>
      </c>
      <c r="B15" s="386"/>
      <c r="C15" s="386"/>
      <c r="D15" s="386"/>
      <c r="E15" s="386"/>
      <c r="F15" s="386"/>
      <c r="G15" s="386"/>
      <c r="H15" s="387"/>
      <c r="I15" s="37"/>
      <c r="J15" s="37"/>
      <c r="K15" s="37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15.75" thickBot="1">
      <c r="A16" s="9" t="s">
        <v>27</v>
      </c>
      <c r="B16" s="140" t="s">
        <v>29</v>
      </c>
      <c r="C16" s="9" t="s">
        <v>24</v>
      </c>
      <c r="D16" s="388" t="s">
        <v>33</v>
      </c>
      <c r="E16" s="388"/>
      <c r="F16" s="388"/>
      <c r="G16" s="388"/>
      <c r="H16" s="388"/>
      <c r="I16" s="389" t="s">
        <v>34</v>
      </c>
      <c r="J16" s="388"/>
      <c r="K16" s="385" t="s">
        <v>35</v>
      </c>
      <c r="L16" s="390"/>
      <c r="M16" s="386" t="s">
        <v>36</v>
      </c>
      <c r="N16" s="390"/>
      <c r="O16" s="386" t="s">
        <v>37</v>
      </c>
      <c r="P16" s="390"/>
      <c r="Q16" s="386" t="s">
        <v>38</v>
      </c>
      <c r="R16" s="390"/>
      <c r="S16" s="386" t="s">
        <v>39</v>
      </c>
      <c r="T16" s="387"/>
      <c r="U16" s="385" t="s">
        <v>32</v>
      </c>
      <c r="V16" s="386"/>
      <c r="W16" s="9" t="s">
        <v>30</v>
      </c>
      <c r="X16" s="9" t="s">
        <v>31</v>
      </c>
      <c r="Y16" s="144"/>
    </row>
    <row r="17" spans="1:24" ht="15">
      <c r="A17" s="10">
        <v>21</v>
      </c>
      <c r="B17" s="25" t="s">
        <v>48</v>
      </c>
      <c r="C17" s="99">
        <v>0.5625</v>
      </c>
      <c r="D17" s="132" t="s">
        <v>3</v>
      </c>
      <c r="E17" s="148" t="str">
        <f aca="true" t="shared" si="3" ref="E17:E44">VLOOKUP(D17,$A$5:$I$12,2)</f>
        <v>Enisa Sadikovic</v>
      </c>
      <c r="F17" s="148" t="s">
        <v>8</v>
      </c>
      <c r="G17" s="148" t="str">
        <f aca="true" t="shared" si="4" ref="G17:G44">VLOOKUP(H17,$A$5:$I$12,2)</f>
        <v>Tessy Dumont</v>
      </c>
      <c r="H17" s="132" t="s">
        <v>7</v>
      </c>
      <c r="I17" s="14" t="s">
        <v>1</v>
      </c>
      <c r="J17" s="148" t="str">
        <f aca="true" t="shared" si="5" ref="J17:J44">VLOOKUP(I17,$A$5:$I$12,2)</f>
        <v>Eloïse Duvivier</v>
      </c>
      <c r="K17" s="17">
        <v>11</v>
      </c>
      <c r="L17" s="18">
        <v>9</v>
      </c>
      <c r="M17" s="150">
        <v>11</v>
      </c>
      <c r="N17" s="18">
        <v>3</v>
      </c>
      <c r="O17" s="150">
        <v>11</v>
      </c>
      <c r="P17" s="18">
        <v>8</v>
      </c>
      <c r="Q17" s="150"/>
      <c r="R17" s="18"/>
      <c r="S17" s="150"/>
      <c r="T17" s="19"/>
      <c r="U17" s="25">
        <f>IF(K17&gt;L17,1,0)+IF(M17&gt;N17,1,0)+IF(O17&gt;P17,1,0)+IF(Q17&gt;R17,1,0)+IF(S17&gt;T17,1,0)</f>
        <v>3</v>
      </c>
      <c r="V17" s="149">
        <f>IF(K17&lt;L17,1,0)+IF(M17&lt;N17,1,0)+IF(O17&lt;P17,1,0)+IF(Q17&lt;R17,1,0)+IF(S17&lt;T17,1,0)</f>
        <v>0</v>
      </c>
      <c r="W17" s="10" t="str">
        <f>IF(U17&gt;V17,D17,IF(U17&lt;V17,H17,""))</f>
        <v>C</v>
      </c>
      <c r="X17" s="10" t="str">
        <f>IF(U17&gt;V17,H17,IF(U17&lt;V17,D17,""))</f>
        <v>G</v>
      </c>
    </row>
    <row r="18" spans="1:24" ht="15">
      <c r="A18" s="11">
        <v>22</v>
      </c>
      <c r="B18" s="23" t="s">
        <v>48</v>
      </c>
      <c r="C18" s="100">
        <v>0.5625</v>
      </c>
      <c r="D18" s="127" t="s">
        <v>2</v>
      </c>
      <c r="E18" s="144" t="str">
        <f t="shared" si="3"/>
        <v>Looney Alice</v>
      </c>
      <c r="F18" s="144" t="s">
        <v>8</v>
      </c>
      <c r="G18" s="144" t="str">
        <f t="shared" si="4"/>
        <v>Alicia Naessens</v>
      </c>
      <c r="H18" s="127" t="s">
        <v>4</v>
      </c>
      <c r="I18" s="38" t="s">
        <v>5</v>
      </c>
      <c r="J18" s="144" t="str">
        <f t="shared" si="5"/>
        <v>Merlina Singh</v>
      </c>
      <c r="K18" s="49">
        <v>11</v>
      </c>
      <c r="L18" s="116">
        <v>7</v>
      </c>
      <c r="M18" s="147">
        <v>9</v>
      </c>
      <c r="N18" s="50">
        <v>11</v>
      </c>
      <c r="O18" s="147">
        <v>11</v>
      </c>
      <c r="P18" s="50">
        <v>5</v>
      </c>
      <c r="Q18" s="147">
        <v>7</v>
      </c>
      <c r="R18" s="50">
        <v>11</v>
      </c>
      <c r="S18" s="147">
        <v>11</v>
      </c>
      <c r="T18" s="51">
        <v>6</v>
      </c>
      <c r="U18" s="23">
        <f aca="true" t="shared" si="6" ref="U18:U44">IF(K18&gt;L18,1,0)+IF(M18&gt;N18,1,0)+IF(O18&gt;P18,1,0)+IF(Q18&gt;R18,1,0)+IF(S18&gt;T18,1,0)</f>
        <v>3</v>
      </c>
      <c r="V18" s="146">
        <f aca="true" t="shared" si="7" ref="V18:V44">IF(K18&lt;L18,1,0)+IF(M18&lt;N18,1,0)+IF(O18&lt;P18,1,0)+IF(Q18&lt;R18,1,0)+IF(S18&lt;T18,1,0)</f>
        <v>2</v>
      </c>
      <c r="W18" s="11" t="str">
        <f aca="true" t="shared" si="8" ref="W18:W32">IF(U18&gt;V18,D18,IF(U18&lt;V18,H18,""))</f>
        <v>B</v>
      </c>
      <c r="X18" s="11" t="str">
        <f aca="true" t="shared" si="9" ref="X18:X32">IF(U18&gt;V18,H18,IF(U18&lt;V18,D18,""))</f>
        <v>D</v>
      </c>
    </row>
    <row r="19" spans="1:24" ht="15">
      <c r="A19" s="11">
        <v>21</v>
      </c>
      <c r="B19" s="23" t="s">
        <v>48</v>
      </c>
      <c r="C19" s="100">
        <v>0.579861111111111</v>
      </c>
      <c r="D19" s="127" t="s">
        <v>11</v>
      </c>
      <c r="E19" s="144" t="str">
        <f t="shared" si="3"/>
        <v>Janne De Zaeyer</v>
      </c>
      <c r="F19" s="144" t="s">
        <v>8</v>
      </c>
      <c r="G19" s="144" t="str">
        <f t="shared" si="4"/>
        <v>Eloïse Duvivier</v>
      </c>
      <c r="H19" s="127" t="s">
        <v>1</v>
      </c>
      <c r="I19" s="38" t="s">
        <v>2</v>
      </c>
      <c r="J19" s="144" t="str">
        <f t="shared" si="5"/>
        <v>Looney Alice</v>
      </c>
      <c r="K19" s="49">
        <v>1</v>
      </c>
      <c r="L19" s="50">
        <v>11</v>
      </c>
      <c r="M19" s="147">
        <v>8</v>
      </c>
      <c r="N19" s="50">
        <v>11</v>
      </c>
      <c r="O19" s="147">
        <v>3</v>
      </c>
      <c r="P19" s="50">
        <v>11</v>
      </c>
      <c r="Q19" s="147"/>
      <c r="R19" s="50"/>
      <c r="S19" s="147"/>
      <c r="T19" s="51"/>
      <c r="U19" s="23">
        <f t="shared" si="6"/>
        <v>0</v>
      </c>
      <c r="V19" s="146">
        <f t="shared" si="7"/>
        <v>3</v>
      </c>
      <c r="W19" s="11" t="str">
        <f t="shared" si="8"/>
        <v>A</v>
      </c>
      <c r="X19" s="11" t="str">
        <f t="shared" si="9"/>
        <v>H</v>
      </c>
    </row>
    <row r="20" spans="1:24" ht="15">
      <c r="A20" s="11">
        <v>22</v>
      </c>
      <c r="B20" s="23" t="s">
        <v>48</v>
      </c>
      <c r="C20" s="100">
        <v>0.579861111111111</v>
      </c>
      <c r="D20" s="127" t="s">
        <v>6</v>
      </c>
      <c r="E20" s="144" t="str">
        <f t="shared" si="3"/>
        <v>Lynn Schijven</v>
      </c>
      <c r="F20" s="144" t="s">
        <v>8</v>
      </c>
      <c r="G20" s="144" t="str">
        <f t="shared" si="4"/>
        <v>Merlina Singh</v>
      </c>
      <c r="H20" s="127" t="s">
        <v>5</v>
      </c>
      <c r="I20" s="38" t="s">
        <v>4</v>
      </c>
      <c r="J20" s="144" t="str">
        <f t="shared" si="5"/>
        <v>Alicia Naessens</v>
      </c>
      <c r="K20" s="49">
        <v>11</v>
      </c>
      <c r="L20" s="50">
        <v>9</v>
      </c>
      <c r="M20" s="147">
        <v>11</v>
      </c>
      <c r="N20" s="50">
        <v>5</v>
      </c>
      <c r="O20" s="147">
        <v>11</v>
      </c>
      <c r="P20" s="50">
        <v>2</v>
      </c>
      <c r="Q20" s="147"/>
      <c r="R20" s="50"/>
      <c r="S20" s="147"/>
      <c r="T20" s="51"/>
      <c r="U20" s="23">
        <f t="shared" si="6"/>
        <v>3</v>
      </c>
      <c r="V20" s="146">
        <f t="shared" si="7"/>
        <v>0</v>
      </c>
      <c r="W20" s="11" t="str">
        <f t="shared" si="8"/>
        <v>F</v>
      </c>
      <c r="X20" s="11" t="str">
        <f t="shared" si="9"/>
        <v>E</v>
      </c>
    </row>
    <row r="21" spans="1:24" ht="15">
      <c r="A21" s="11">
        <v>21</v>
      </c>
      <c r="B21" s="23" t="s">
        <v>48</v>
      </c>
      <c r="C21" s="100">
        <v>0.5972222222222222</v>
      </c>
      <c r="D21" s="127" t="s">
        <v>3</v>
      </c>
      <c r="E21" s="144" t="str">
        <f t="shared" si="3"/>
        <v>Enisa Sadikovic</v>
      </c>
      <c r="F21" s="144" t="s">
        <v>8</v>
      </c>
      <c r="G21" s="144" t="str">
        <f t="shared" si="4"/>
        <v>Eloïse Duvivier</v>
      </c>
      <c r="H21" s="127" t="s">
        <v>1</v>
      </c>
      <c r="I21" s="38" t="s">
        <v>7</v>
      </c>
      <c r="J21" s="144" t="str">
        <f t="shared" si="5"/>
        <v>Tessy Dumont</v>
      </c>
      <c r="K21" s="49">
        <v>11</v>
      </c>
      <c r="L21" s="50">
        <v>9</v>
      </c>
      <c r="M21" s="147">
        <v>11</v>
      </c>
      <c r="N21" s="50">
        <v>8</v>
      </c>
      <c r="O21" s="147">
        <v>10</v>
      </c>
      <c r="P21" s="50">
        <v>12</v>
      </c>
      <c r="Q21" s="147">
        <v>11</v>
      </c>
      <c r="R21" s="50">
        <v>5</v>
      </c>
      <c r="S21" s="147"/>
      <c r="T21" s="51"/>
      <c r="U21" s="23">
        <f t="shared" si="6"/>
        <v>3</v>
      </c>
      <c r="V21" s="146">
        <f t="shared" si="7"/>
        <v>1</v>
      </c>
      <c r="W21" s="11" t="str">
        <f t="shared" si="8"/>
        <v>C</v>
      </c>
      <c r="X21" s="11" t="str">
        <f t="shared" si="9"/>
        <v>A</v>
      </c>
    </row>
    <row r="22" spans="1:24" ht="15">
      <c r="A22" s="11">
        <v>22</v>
      </c>
      <c r="B22" s="23" t="s">
        <v>48</v>
      </c>
      <c r="C22" s="100">
        <v>0.5972222222222222</v>
      </c>
      <c r="D22" s="127" t="s">
        <v>4</v>
      </c>
      <c r="E22" s="144" t="str">
        <f t="shared" si="3"/>
        <v>Alicia Naessens</v>
      </c>
      <c r="F22" s="144" t="s">
        <v>8</v>
      </c>
      <c r="G22" s="144" t="str">
        <f t="shared" si="4"/>
        <v>Merlina Singh</v>
      </c>
      <c r="H22" s="127" t="s">
        <v>5</v>
      </c>
      <c r="I22" s="38" t="s">
        <v>11</v>
      </c>
      <c r="J22" s="144" t="str">
        <f t="shared" si="5"/>
        <v>Janne De Zaeyer</v>
      </c>
      <c r="K22" s="49">
        <v>7</v>
      </c>
      <c r="L22" s="50">
        <v>11</v>
      </c>
      <c r="M22" s="147">
        <v>7</v>
      </c>
      <c r="N22" s="50">
        <v>11</v>
      </c>
      <c r="O22" s="147">
        <v>5</v>
      </c>
      <c r="P22" s="50">
        <v>11</v>
      </c>
      <c r="Q22" s="147"/>
      <c r="R22" s="50"/>
      <c r="S22" s="147"/>
      <c r="T22" s="51"/>
      <c r="U22" s="23">
        <f t="shared" si="6"/>
        <v>0</v>
      </c>
      <c r="V22" s="146">
        <f t="shared" si="7"/>
        <v>3</v>
      </c>
      <c r="W22" s="11" t="str">
        <f t="shared" si="8"/>
        <v>E</v>
      </c>
      <c r="X22" s="11" t="str">
        <f t="shared" si="9"/>
        <v>D</v>
      </c>
    </row>
    <row r="23" spans="1:24" ht="15">
      <c r="A23" s="11">
        <v>21</v>
      </c>
      <c r="B23" s="23" t="s">
        <v>48</v>
      </c>
      <c r="C23" s="100">
        <v>0.6145833333333334</v>
      </c>
      <c r="D23" s="127" t="s">
        <v>7</v>
      </c>
      <c r="E23" s="144" t="str">
        <f t="shared" si="3"/>
        <v>Tessy Dumont</v>
      </c>
      <c r="F23" s="144" t="s">
        <v>8</v>
      </c>
      <c r="G23" s="144" t="str">
        <f t="shared" si="4"/>
        <v>Lynn Schijven</v>
      </c>
      <c r="H23" s="127" t="s">
        <v>6</v>
      </c>
      <c r="I23" s="244"/>
      <c r="J23" s="245" t="s">
        <v>279</v>
      </c>
      <c r="K23" s="49">
        <v>7</v>
      </c>
      <c r="L23" s="50">
        <v>11</v>
      </c>
      <c r="M23" s="147">
        <v>8</v>
      </c>
      <c r="N23" s="50">
        <v>11</v>
      </c>
      <c r="O23" s="147">
        <v>9</v>
      </c>
      <c r="P23" s="50">
        <v>11</v>
      </c>
      <c r="Q23" s="147"/>
      <c r="R23" s="50"/>
      <c r="S23" s="147"/>
      <c r="T23" s="51"/>
      <c r="U23" s="23">
        <f t="shared" si="6"/>
        <v>0</v>
      </c>
      <c r="V23" s="146">
        <f t="shared" si="7"/>
        <v>3</v>
      </c>
      <c r="W23" s="11" t="str">
        <f t="shared" si="8"/>
        <v>F</v>
      </c>
      <c r="X23" s="11" t="str">
        <f t="shared" si="9"/>
        <v>G</v>
      </c>
    </row>
    <row r="24" spans="1:24" ht="15">
      <c r="A24" s="11">
        <v>22</v>
      </c>
      <c r="B24" s="23" t="s">
        <v>48</v>
      </c>
      <c r="C24" s="100">
        <v>0.6145833333333334</v>
      </c>
      <c r="D24" s="127" t="s">
        <v>2</v>
      </c>
      <c r="E24" s="144" t="str">
        <f t="shared" si="3"/>
        <v>Looney Alice</v>
      </c>
      <c r="F24" s="144" t="s">
        <v>8</v>
      </c>
      <c r="G24" s="144" t="str">
        <f t="shared" si="4"/>
        <v>Janne De Zaeyer</v>
      </c>
      <c r="H24" s="127" t="s">
        <v>11</v>
      </c>
      <c r="I24" s="38" t="s">
        <v>3</v>
      </c>
      <c r="J24" s="144" t="str">
        <f t="shared" si="5"/>
        <v>Enisa Sadikovic</v>
      </c>
      <c r="K24" s="49">
        <v>11</v>
      </c>
      <c r="L24" s="116">
        <v>7</v>
      </c>
      <c r="M24" s="147">
        <v>11</v>
      </c>
      <c r="N24" s="50">
        <v>6</v>
      </c>
      <c r="O24" s="147">
        <v>11</v>
      </c>
      <c r="P24" s="50">
        <v>4</v>
      </c>
      <c r="Q24" s="147"/>
      <c r="R24" s="50"/>
      <c r="S24" s="147"/>
      <c r="T24" s="51"/>
      <c r="U24" s="23">
        <f t="shared" si="6"/>
        <v>3</v>
      </c>
      <c r="V24" s="146">
        <f t="shared" si="7"/>
        <v>0</v>
      </c>
      <c r="W24" s="11" t="str">
        <f t="shared" si="8"/>
        <v>B</v>
      </c>
      <c r="X24" s="11" t="str">
        <f t="shared" si="9"/>
        <v>H</v>
      </c>
    </row>
    <row r="25" spans="1:24" ht="15">
      <c r="A25" s="11">
        <v>21</v>
      </c>
      <c r="B25" s="23" t="s">
        <v>48</v>
      </c>
      <c r="C25" s="100">
        <v>0.6319444444444444</v>
      </c>
      <c r="D25" s="127" t="s">
        <v>3</v>
      </c>
      <c r="E25" s="144" t="str">
        <f t="shared" si="3"/>
        <v>Enisa Sadikovic</v>
      </c>
      <c r="F25" s="144" t="s">
        <v>8</v>
      </c>
      <c r="G25" s="144" t="str">
        <f t="shared" si="4"/>
        <v>Merlina Singh</v>
      </c>
      <c r="H25" s="127" t="s">
        <v>5</v>
      </c>
      <c r="I25" s="38" t="s">
        <v>2</v>
      </c>
      <c r="J25" s="144" t="str">
        <f t="shared" si="5"/>
        <v>Looney Alice</v>
      </c>
      <c r="K25" s="49">
        <v>11</v>
      </c>
      <c r="L25" s="50">
        <v>4</v>
      </c>
      <c r="M25" s="147">
        <v>12</v>
      </c>
      <c r="N25" s="50">
        <v>10</v>
      </c>
      <c r="O25" s="147">
        <v>11</v>
      </c>
      <c r="P25" s="50">
        <v>8</v>
      </c>
      <c r="Q25" s="147"/>
      <c r="R25" s="50"/>
      <c r="S25" s="147"/>
      <c r="T25" s="51"/>
      <c r="U25" s="23">
        <f t="shared" si="6"/>
        <v>3</v>
      </c>
      <c r="V25" s="146">
        <f t="shared" si="7"/>
        <v>0</v>
      </c>
      <c r="W25" s="11" t="str">
        <f t="shared" si="8"/>
        <v>C</v>
      </c>
      <c r="X25" s="11" t="str">
        <f t="shared" si="9"/>
        <v>E</v>
      </c>
    </row>
    <row r="26" spans="1:24" ht="15">
      <c r="A26" s="11">
        <v>22</v>
      </c>
      <c r="B26" s="23" t="s">
        <v>48</v>
      </c>
      <c r="C26" s="100">
        <v>0.6319444444444444</v>
      </c>
      <c r="D26" s="127" t="s">
        <v>1</v>
      </c>
      <c r="E26" s="144" t="str">
        <f t="shared" si="3"/>
        <v>Eloïse Duvivier</v>
      </c>
      <c r="F26" s="144" t="s">
        <v>8</v>
      </c>
      <c r="G26" s="144" t="str">
        <f t="shared" si="4"/>
        <v>Lynn Schijven</v>
      </c>
      <c r="H26" s="127" t="s">
        <v>6</v>
      </c>
      <c r="I26" s="38" t="s">
        <v>4</v>
      </c>
      <c r="J26" s="144" t="str">
        <f t="shared" si="5"/>
        <v>Alicia Naessens</v>
      </c>
      <c r="K26" s="49">
        <v>7</v>
      </c>
      <c r="L26" s="50">
        <v>11</v>
      </c>
      <c r="M26" s="147">
        <v>11</v>
      </c>
      <c r="N26" s="50">
        <v>2</v>
      </c>
      <c r="O26" s="147">
        <v>11</v>
      </c>
      <c r="P26" s="50">
        <v>7</v>
      </c>
      <c r="Q26" s="147">
        <v>12</v>
      </c>
      <c r="R26" s="50">
        <v>10</v>
      </c>
      <c r="S26" s="147"/>
      <c r="T26" s="51"/>
      <c r="U26" s="23">
        <f t="shared" si="6"/>
        <v>3</v>
      </c>
      <c r="V26" s="146">
        <f t="shared" si="7"/>
        <v>1</v>
      </c>
      <c r="W26" s="11" t="str">
        <f t="shared" si="8"/>
        <v>A</v>
      </c>
      <c r="X26" s="11" t="str">
        <f t="shared" si="9"/>
        <v>F</v>
      </c>
    </row>
    <row r="27" spans="1:24" ht="15">
      <c r="A27" s="11">
        <v>21</v>
      </c>
      <c r="B27" s="23" t="s">
        <v>48</v>
      </c>
      <c r="C27" s="100">
        <v>0.6493055555555556</v>
      </c>
      <c r="D27" s="127" t="s">
        <v>4</v>
      </c>
      <c r="E27" s="144" t="str">
        <f t="shared" si="3"/>
        <v>Alicia Naessens</v>
      </c>
      <c r="F27" s="144" t="s">
        <v>8</v>
      </c>
      <c r="G27" s="144" t="str">
        <f t="shared" si="4"/>
        <v>Janne De Zaeyer</v>
      </c>
      <c r="H27" s="127" t="s">
        <v>11</v>
      </c>
      <c r="I27" s="38" t="s">
        <v>5</v>
      </c>
      <c r="J27" s="144" t="str">
        <f t="shared" si="5"/>
        <v>Merlina Singh</v>
      </c>
      <c r="K27" s="49">
        <v>11</v>
      </c>
      <c r="L27" s="50">
        <v>3</v>
      </c>
      <c r="M27" s="147">
        <v>11</v>
      </c>
      <c r="N27" s="50">
        <v>4</v>
      </c>
      <c r="O27" s="147">
        <v>11</v>
      </c>
      <c r="P27" s="50">
        <v>7</v>
      </c>
      <c r="Q27" s="147"/>
      <c r="R27" s="50"/>
      <c r="S27" s="147"/>
      <c r="T27" s="51"/>
      <c r="U27" s="23">
        <f t="shared" si="6"/>
        <v>3</v>
      </c>
      <c r="V27" s="146">
        <f t="shared" si="7"/>
        <v>0</v>
      </c>
      <c r="W27" s="11" t="str">
        <f t="shared" si="8"/>
        <v>D</v>
      </c>
      <c r="X27" s="11" t="str">
        <f t="shared" si="9"/>
        <v>H</v>
      </c>
    </row>
    <row r="28" spans="1:24" s="55" customFormat="1" ht="15">
      <c r="A28" s="52">
        <v>22</v>
      </c>
      <c r="B28" s="53" t="s">
        <v>48</v>
      </c>
      <c r="C28" s="100">
        <v>0.6493055555555556</v>
      </c>
      <c r="D28" s="127" t="s">
        <v>7</v>
      </c>
      <c r="E28" s="39" t="str">
        <f t="shared" si="3"/>
        <v>Tessy Dumont</v>
      </c>
      <c r="F28" s="39" t="s">
        <v>8</v>
      </c>
      <c r="G28" s="39" t="str">
        <f t="shared" si="4"/>
        <v>Looney Alice</v>
      </c>
      <c r="H28" s="127" t="s">
        <v>2</v>
      </c>
      <c r="I28" s="38" t="s">
        <v>6</v>
      </c>
      <c r="J28" s="39" t="str">
        <f t="shared" si="5"/>
        <v>Lynn Schijven</v>
      </c>
      <c r="K28" s="115">
        <v>8</v>
      </c>
      <c r="L28" s="50">
        <v>11</v>
      </c>
      <c r="M28" s="147">
        <v>9</v>
      </c>
      <c r="N28" s="50">
        <v>11</v>
      </c>
      <c r="O28" s="147">
        <v>14</v>
      </c>
      <c r="P28" s="50">
        <v>12</v>
      </c>
      <c r="Q28" s="147">
        <v>11</v>
      </c>
      <c r="R28" s="50">
        <v>9</v>
      </c>
      <c r="S28" s="147">
        <v>11</v>
      </c>
      <c r="T28" s="51">
        <v>4</v>
      </c>
      <c r="U28" s="53">
        <f t="shared" si="6"/>
        <v>3</v>
      </c>
      <c r="V28" s="54">
        <f t="shared" si="7"/>
        <v>2</v>
      </c>
      <c r="W28" s="52" t="str">
        <f t="shared" si="8"/>
        <v>G</v>
      </c>
      <c r="X28" s="52" t="str">
        <f t="shared" si="9"/>
        <v>B</v>
      </c>
    </row>
    <row r="29" spans="1:24" ht="15">
      <c r="A29" s="11">
        <v>21</v>
      </c>
      <c r="B29" s="23" t="s">
        <v>48</v>
      </c>
      <c r="C29" s="100">
        <v>0.6666666666666666</v>
      </c>
      <c r="D29" s="127" t="s">
        <v>3</v>
      </c>
      <c r="E29" s="144" t="str">
        <f t="shared" si="3"/>
        <v>Enisa Sadikovic</v>
      </c>
      <c r="F29" s="144" t="s">
        <v>8</v>
      </c>
      <c r="G29" s="144" t="str">
        <f t="shared" si="4"/>
        <v>Lynn Schijven</v>
      </c>
      <c r="H29" s="127" t="s">
        <v>6</v>
      </c>
      <c r="I29" s="38" t="s">
        <v>7</v>
      </c>
      <c r="J29" s="144" t="str">
        <f t="shared" si="5"/>
        <v>Tessy Dumont</v>
      </c>
      <c r="K29" s="49">
        <v>11</v>
      </c>
      <c r="L29" s="50">
        <v>8</v>
      </c>
      <c r="M29" s="147">
        <v>11</v>
      </c>
      <c r="N29" s="50">
        <v>5</v>
      </c>
      <c r="O29" s="147">
        <v>11</v>
      </c>
      <c r="P29" s="50">
        <v>5</v>
      </c>
      <c r="Q29" s="147"/>
      <c r="R29" s="50"/>
      <c r="S29" s="147"/>
      <c r="T29" s="51"/>
      <c r="U29" s="23">
        <f t="shared" si="6"/>
        <v>3</v>
      </c>
      <c r="V29" s="146">
        <f t="shared" si="7"/>
        <v>0</v>
      </c>
      <c r="W29" s="11" t="str">
        <f t="shared" si="8"/>
        <v>C</v>
      </c>
      <c r="X29" s="11" t="str">
        <f t="shared" si="9"/>
        <v>F</v>
      </c>
    </row>
    <row r="30" spans="1:24" ht="15">
      <c r="A30" s="11">
        <v>22</v>
      </c>
      <c r="B30" s="23" t="s">
        <v>48</v>
      </c>
      <c r="C30" s="100">
        <v>0.6666666666666666</v>
      </c>
      <c r="D30" s="127" t="s">
        <v>5</v>
      </c>
      <c r="E30" s="144" t="str">
        <f t="shared" si="3"/>
        <v>Merlina Singh</v>
      </c>
      <c r="F30" s="144" t="s">
        <v>8</v>
      </c>
      <c r="G30" s="144" t="str">
        <f t="shared" si="4"/>
        <v>Janne De Zaeyer</v>
      </c>
      <c r="H30" s="127" t="s">
        <v>11</v>
      </c>
      <c r="I30" s="38" t="s">
        <v>1</v>
      </c>
      <c r="J30" s="144" t="str">
        <f t="shared" si="5"/>
        <v>Eloïse Duvivier</v>
      </c>
      <c r="K30" s="49">
        <v>11</v>
      </c>
      <c r="L30" s="50">
        <v>7</v>
      </c>
      <c r="M30" s="147">
        <v>11</v>
      </c>
      <c r="N30" s="50">
        <v>9</v>
      </c>
      <c r="O30" s="147">
        <v>11</v>
      </c>
      <c r="P30" s="50">
        <v>8</v>
      </c>
      <c r="Q30" s="147"/>
      <c r="R30" s="50"/>
      <c r="S30" s="147"/>
      <c r="T30" s="51"/>
      <c r="U30" s="23">
        <f t="shared" si="6"/>
        <v>3</v>
      </c>
      <c r="V30" s="146">
        <f t="shared" si="7"/>
        <v>0</v>
      </c>
      <c r="W30" s="11" t="str">
        <f t="shared" si="8"/>
        <v>E</v>
      </c>
      <c r="X30" s="11" t="str">
        <f t="shared" si="9"/>
        <v>H</v>
      </c>
    </row>
    <row r="31" spans="1:24" ht="15">
      <c r="A31" s="11">
        <v>21</v>
      </c>
      <c r="B31" s="23" t="s">
        <v>48</v>
      </c>
      <c r="C31" s="100">
        <v>0.6840277777777778</v>
      </c>
      <c r="D31" s="127" t="s">
        <v>1</v>
      </c>
      <c r="E31" s="144" t="str">
        <f t="shared" si="3"/>
        <v>Eloïse Duvivier</v>
      </c>
      <c r="F31" s="144" t="s">
        <v>8</v>
      </c>
      <c r="G31" s="144" t="str">
        <f t="shared" si="4"/>
        <v>Looney Alice</v>
      </c>
      <c r="H31" s="127" t="s">
        <v>2</v>
      </c>
      <c r="I31" s="38" t="s">
        <v>11</v>
      </c>
      <c r="J31" s="144" t="str">
        <f t="shared" si="5"/>
        <v>Janne De Zaeyer</v>
      </c>
      <c r="K31" s="115">
        <v>11</v>
      </c>
      <c r="L31" s="50">
        <v>5</v>
      </c>
      <c r="M31" s="147">
        <v>11</v>
      </c>
      <c r="N31" s="50">
        <v>5</v>
      </c>
      <c r="O31" s="147">
        <v>11</v>
      </c>
      <c r="P31" s="50">
        <v>1</v>
      </c>
      <c r="Q31" s="147"/>
      <c r="R31" s="50"/>
      <c r="S31" s="147"/>
      <c r="T31" s="51"/>
      <c r="U31" s="23">
        <f t="shared" si="6"/>
        <v>3</v>
      </c>
      <c r="V31" s="146">
        <f t="shared" si="7"/>
        <v>0</v>
      </c>
      <c r="W31" s="11" t="str">
        <f t="shared" si="8"/>
        <v>A</v>
      </c>
      <c r="X31" s="11" t="str">
        <f t="shared" si="9"/>
        <v>B</v>
      </c>
    </row>
    <row r="32" spans="1:24" ht="15">
      <c r="A32" s="11">
        <v>22</v>
      </c>
      <c r="B32" s="23" t="s">
        <v>48</v>
      </c>
      <c r="C32" s="100">
        <v>0.6840277777777778</v>
      </c>
      <c r="D32" s="127" t="s">
        <v>4</v>
      </c>
      <c r="E32" s="144" t="str">
        <f t="shared" si="3"/>
        <v>Alicia Naessens</v>
      </c>
      <c r="F32" s="144" t="s">
        <v>8</v>
      </c>
      <c r="G32" s="144" t="str">
        <f t="shared" si="4"/>
        <v>Tessy Dumont</v>
      </c>
      <c r="H32" s="127" t="s">
        <v>7</v>
      </c>
      <c r="I32" s="38" t="s">
        <v>3</v>
      </c>
      <c r="J32" s="144" t="str">
        <f t="shared" si="5"/>
        <v>Enisa Sadikovic</v>
      </c>
      <c r="K32" s="49">
        <v>2</v>
      </c>
      <c r="L32" s="50">
        <v>11</v>
      </c>
      <c r="M32" s="147">
        <v>7</v>
      </c>
      <c r="N32" s="50">
        <v>11</v>
      </c>
      <c r="O32" s="147">
        <v>2</v>
      </c>
      <c r="P32" s="50">
        <v>11</v>
      </c>
      <c r="Q32" s="147"/>
      <c r="R32" s="50"/>
      <c r="S32" s="147"/>
      <c r="T32" s="51"/>
      <c r="U32" s="23">
        <f t="shared" si="6"/>
        <v>0</v>
      </c>
      <c r="V32" s="146">
        <f t="shared" si="7"/>
        <v>3</v>
      </c>
      <c r="W32" s="11" t="str">
        <f t="shared" si="8"/>
        <v>G</v>
      </c>
      <c r="X32" s="11" t="str">
        <f t="shared" si="9"/>
        <v>D</v>
      </c>
    </row>
    <row r="33" spans="1:24" ht="15">
      <c r="A33" s="11">
        <v>21</v>
      </c>
      <c r="B33" s="23" t="s">
        <v>48</v>
      </c>
      <c r="C33" s="100">
        <v>0.7013888888888888</v>
      </c>
      <c r="D33" s="127" t="s">
        <v>3</v>
      </c>
      <c r="E33" s="144" t="str">
        <f t="shared" si="3"/>
        <v>Enisa Sadikovic</v>
      </c>
      <c r="F33" s="144" t="s">
        <v>8</v>
      </c>
      <c r="G33" s="144" t="str">
        <f t="shared" si="4"/>
        <v>Janne De Zaeyer</v>
      </c>
      <c r="H33" s="127" t="s">
        <v>11</v>
      </c>
      <c r="I33" s="38" t="s">
        <v>4</v>
      </c>
      <c r="J33" s="144" t="str">
        <f t="shared" si="5"/>
        <v>Alicia Naessens</v>
      </c>
      <c r="K33" s="49">
        <v>11</v>
      </c>
      <c r="L33" s="50">
        <v>7</v>
      </c>
      <c r="M33" s="147">
        <v>11</v>
      </c>
      <c r="N33" s="50">
        <v>1</v>
      </c>
      <c r="O33" s="147">
        <v>11</v>
      </c>
      <c r="P33" s="50">
        <v>2</v>
      </c>
      <c r="Q33" s="147"/>
      <c r="R33" s="50"/>
      <c r="S33" s="147"/>
      <c r="T33" s="51"/>
      <c r="U33" s="23">
        <f t="shared" si="6"/>
        <v>3</v>
      </c>
      <c r="V33" s="146">
        <f t="shared" si="7"/>
        <v>0</v>
      </c>
      <c r="W33" s="11" t="str">
        <f>IF(U33&gt;V33,D33,IF(U33&lt;V33,H33,""))</f>
        <v>C</v>
      </c>
      <c r="X33" s="11" t="str">
        <f>IF(U33&gt;V33,H33,IF(U33&lt;V33,D33,""))</f>
        <v>H</v>
      </c>
    </row>
    <row r="34" spans="1:24" ht="15">
      <c r="A34" s="11">
        <v>22</v>
      </c>
      <c r="B34" s="23" t="s">
        <v>48</v>
      </c>
      <c r="C34" s="100">
        <v>0.7013888888888888</v>
      </c>
      <c r="D34" s="127" t="s">
        <v>6</v>
      </c>
      <c r="E34" s="144" t="str">
        <f t="shared" si="3"/>
        <v>Lynn Schijven</v>
      </c>
      <c r="F34" s="144" t="s">
        <v>8</v>
      </c>
      <c r="G34" s="144" t="str">
        <f t="shared" si="4"/>
        <v>Looney Alice</v>
      </c>
      <c r="H34" s="127" t="s">
        <v>2</v>
      </c>
      <c r="I34" s="38" t="s">
        <v>5</v>
      </c>
      <c r="J34" s="144" t="str">
        <f t="shared" si="5"/>
        <v>Merlina Singh</v>
      </c>
      <c r="K34" s="115">
        <v>11</v>
      </c>
      <c r="L34" s="50">
        <v>8</v>
      </c>
      <c r="M34" s="147">
        <v>13</v>
      </c>
      <c r="N34" s="50">
        <v>11</v>
      </c>
      <c r="O34" s="147">
        <v>11</v>
      </c>
      <c r="P34" s="50">
        <v>6</v>
      </c>
      <c r="Q34" s="147"/>
      <c r="R34" s="50"/>
      <c r="S34" s="147"/>
      <c r="T34" s="51"/>
      <c r="U34" s="23">
        <f t="shared" si="6"/>
        <v>3</v>
      </c>
      <c r="V34" s="146">
        <f t="shared" si="7"/>
        <v>0</v>
      </c>
      <c r="W34" s="11" t="str">
        <f>IF(U34&gt;V34,D34,IF(U34&lt;V34,H34,""))</f>
        <v>F</v>
      </c>
      <c r="X34" s="11" t="str">
        <f>IF(U34&gt;V34,H34,IF(U34&lt;V34,D34,""))</f>
        <v>B</v>
      </c>
    </row>
    <row r="35" spans="1:24" ht="15">
      <c r="A35" s="11">
        <v>21</v>
      </c>
      <c r="B35" s="23" t="s">
        <v>48</v>
      </c>
      <c r="C35" s="100">
        <v>0.71875</v>
      </c>
      <c r="D35" s="127" t="s">
        <v>5</v>
      </c>
      <c r="E35" s="144" t="str">
        <f t="shared" si="3"/>
        <v>Merlina Singh</v>
      </c>
      <c r="F35" s="144" t="s">
        <v>8</v>
      </c>
      <c r="G35" s="144" t="str">
        <f t="shared" si="4"/>
        <v>Tessy Dumont</v>
      </c>
      <c r="H35" s="127" t="s">
        <v>7</v>
      </c>
      <c r="I35" s="38" t="s">
        <v>2</v>
      </c>
      <c r="J35" s="144" t="str">
        <f t="shared" si="5"/>
        <v>Looney Alice</v>
      </c>
      <c r="K35" s="49">
        <v>3</v>
      </c>
      <c r="L35" s="50">
        <v>11</v>
      </c>
      <c r="M35" s="147">
        <v>5</v>
      </c>
      <c r="N35" s="50">
        <v>11</v>
      </c>
      <c r="O35" s="147">
        <v>4</v>
      </c>
      <c r="P35" s="50">
        <v>11</v>
      </c>
      <c r="Q35" s="147"/>
      <c r="R35" s="50"/>
      <c r="S35" s="147"/>
      <c r="T35" s="51"/>
      <c r="U35" s="23">
        <f t="shared" si="6"/>
        <v>0</v>
      </c>
      <c r="V35" s="146">
        <f t="shared" si="7"/>
        <v>3</v>
      </c>
      <c r="W35" s="11" t="str">
        <f>IF(U35&gt;V35,D35,IF(U35&lt;V35,H35,""))</f>
        <v>G</v>
      </c>
      <c r="X35" s="11" t="str">
        <f>IF(U35&gt;V35,H35,IF(U35&lt;V35,D35,""))</f>
        <v>E</v>
      </c>
    </row>
    <row r="36" spans="1:24" ht="15">
      <c r="A36" s="11">
        <v>22</v>
      </c>
      <c r="B36" s="23" t="s">
        <v>48</v>
      </c>
      <c r="C36" s="100">
        <v>0.71875</v>
      </c>
      <c r="D36" s="127" t="s">
        <v>1</v>
      </c>
      <c r="E36" s="144" t="str">
        <f t="shared" si="3"/>
        <v>Eloïse Duvivier</v>
      </c>
      <c r="F36" s="144" t="s">
        <v>8</v>
      </c>
      <c r="G36" s="144" t="str">
        <f t="shared" si="4"/>
        <v>Alicia Naessens</v>
      </c>
      <c r="H36" s="127" t="s">
        <v>4</v>
      </c>
      <c r="I36" s="38" t="s">
        <v>6</v>
      </c>
      <c r="J36" s="144" t="str">
        <f t="shared" si="5"/>
        <v>Lynn Schijven</v>
      </c>
      <c r="K36" s="49">
        <v>11</v>
      </c>
      <c r="L36" s="50">
        <v>6</v>
      </c>
      <c r="M36" s="147">
        <v>11</v>
      </c>
      <c r="N36" s="50">
        <v>4</v>
      </c>
      <c r="O36" s="147">
        <v>11</v>
      </c>
      <c r="P36" s="50">
        <v>4</v>
      </c>
      <c r="Q36" s="147"/>
      <c r="R36" s="50"/>
      <c r="S36" s="147"/>
      <c r="T36" s="51"/>
      <c r="U36" s="23">
        <f t="shared" si="6"/>
        <v>3</v>
      </c>
      <c r="V36" s="146">
        <f t="shared" si="7"/>
        <v>0</v>
      </c>
      <c r="W36" s="11" t="str">
        <f aca="true" t="shared" si="10" ref="W36:W44">IF(U36&gt;V36,D36,IF(U36&lt;V36,H36,""))</f>
        <v>A</v>
      </c>
      <c r="X36" s="11" t="str">
        <f aca="true" t="shared" si="11" ref="X36:X44">IF(U36&gt;V36,H36,IF(U36&lt;V36,D36,""))</f>
        <v>D</v>
      </c>
    </row>
    <row r="37" spans="1:24" ht="15">
      <c r="A37" s="11">
        <v>21</v>
      </c>
      <c r="B37" s="23" t="s">
        <v>48</v>
      </c>
      <c r="C37" s="100">
        <v>0.7361111111111112</v>
      </c>
      <c r="D37" s="127" t="s">
        <v>3</v>
      </c>
      <c r="E37" s="144" t="str">
        <f t="shared" si="3"/>
        <v>Enisa Sadikovic</v>
      </c>
      <c r="F37" s="144" t="s">
        <v>8</v>
      </c>
      <c r="G37" s="144" t="str">
        <f t="shared" si="4"/>
        <v>Looney Alice</v>
      </c>
      <c r="H37" s="127" t="s">
        <v>2</v>
      </c>
      <c r="I37" s="38" t="s">
        <v>7</v>
      </c>
      <c r="J37" s="144" t="str">
        <f t="shared" si="5"/>
        <v>Tessy Dumont</v>
      </c>
      <c r="K37" s="115">
        <v>11</v>
      </c>
      <c r="L37" s="50">
        <v>1</v>
      </c>
      <c r="M37" s="147">
        <v>11</v>
      </c>
      <c r="N37" s="50">
        <v>8</v>
      </c>
      <c r="O37" s="147">
        <v>11</v>
      </c>
      <c r="P37" s="50">
        <v>6</v>
      </c>
      <c r="Q37" s="147"/>
      <c r="R37" s="50"/>
      <c r="S37" s="147"/>
      <c r="T37" s="51"/>
      <c r="U37" s="23">
        <f t="shared" si="6"/>
        <v>3</v>
      </c>
      <c r="V37" s="146">
        <f t="shared" si="7"/>
        <v>0</v>
      </c>
      <c r="W37" s="11" t="str">
        <f t="shared" si="10"/>
        <v>C</v>
      </c>
      <c r="X37" s="11" t="str">
        <f t="shared" si="11"/>
        <v>B</v>
      </c>
    </row>
    <row r="38" spans="1:24" ht="15">
      <c r="A38" s="11">
        <v>22</v>
      </c>
      <c r="B38" s="23" t="s">
        <v>48</v>
      </c>
      <c r="C38" s="102">
        <v>0.7361111111111112</v>
      </c>
      <c r="D38" s="127" t="s">
        <v>11</v>
      </c>
      <c r="E38" s="144" t="str">
        <f t="shared" si="3"/>
        <v>Janne De Zaeyer</v>
      </c>
      <c r="F38" s="144" t="s">
        <v>8</v>
      </c>
      <c r="G38" s="144" t="str">
        <f t="shared" si="4"/>
        <v>Tessy Dumont</v>
      </c>
      <c r="H38" s="127" t="s">
        <v>7</v>
      </c>
      <c r="I38" s="38" t="s">
        <v>1</v>
      </c>
      <c r="J38" s="144" t="str">
        <f t="shared" si="5"/>
        <v>Eloïse Duvivier</v>
      </c>
      <c r="K38" s="49">
        <v>5</v>
      </c>
      <c r="L38" s="50">
        <v>11</v>
      </c>
      <c r="M38" s="147">
        <v>11</v>
      </c>
      <c r="N38" s="50">
        <v>13</v>
      </c>
      <c r="O38" s="147">
        <v>8</v>
      </c>
      <c r="P38" s="50">
        <v>11</v>
      </c>
      <c r="Q38" s="147"/>
      <c r="R38" s="50"/>
      <c r="S38" s="147"/>
      <c r="T38" s="51"/>
      <c r="U38" s="23">
        <f t="shared" si="6"/>
        <v>0</v>
      </c>
      <c r="V38" s="146">
        <f t="shared" si="7"/>
        <v>3</v>
      </c>
      <c r="W38" s="11" t="str">
        <f t="shared" si="10"/>
        <v>G</v>
      </c>
      <c r="X38" s="11" t="str">
        <f t="shared" si="11"/>
        <v>H</v>
      </c>
    </row>
    <row r="39" spans="1:24" ht="15">
      <c r="A39" s="11">
        <v>21</v>
      </c>
      <c r="B39" s="23" t="s">
        <v>74</v>
      </c>
      <c r="C39" s="102">
        <v>0.3958333333333333</v>
      </c>
      <c r="D39" s="127" t="s">
        <v>6</v>
      </c>
      <c r="E39" s="144" t="str">
        <f t="shared" si="3"/>
        <v>Lynn Schijven</v>
      </c>
      <c r="F39" s="144" t="s">
        <v>8</v>
      </c>
      <c r="G39" s="144" t="str">
        <f t="shared" si="4"/>
        <v>Alicia Naessens</v>
      </c>
      <c r="H39" s="127" t="s">
        <v>4</v>
      </c>
      <c r="I39" s="38" t="s">
        <v>3</v>
      </c>
      <c r="J39" s="144" t="str">
        <f t="shared" si="5"/>
        <v>Enisa Sadikovic</v>
      </c>
      <c r="K39" s="49"/>
      <c r="L39" s="50"/>
      <c r="M39" s="147"/>
      <c r="N39" s="50"/>
      <c r="O39" s="147"/>
      <c r="P39" s="50"/>
      <c r="Q39" s="147"/>
      <c r="R39" s="50"/>
      <c r="S39" s="147"/>
      <c r="T39" s="51"/>
      <c r="U39" s="23">
        <f t="shared" si="6"/>
        <v>0</v>
      </c>
      <c r="V39" s="146">
        <f t="shared" si="7"/>
        <v>0</v>
      </c>
      <c r="W39" s="11">
        <f t="shared" si="10"/>
      </c>
      <c r="X39" s="11">
        <f t="shared" si="11"/>
      </c>
    </row>
    <row r="40" spans="1:24" ht="15">
      <c r="A40" s="11">
        <v>22</v>
      </c>
      <c r="B40" s="23" t="s">
        <v>74</v>
      </c>
      <c r="C40" s="102">
        <v>0.3958333333333333</v>
      </c>
      <c r="D40" s="127" t="s">
        <v>5</v>
      </c>
      <c r="E40" s="144" t="str">
        <f t="shared" si="3"/>
        <v>Merlina Singh</v>
      </c>
      <c r="F40" s="144" t="s">
        <v>8</v>
      </c>
      <c r="G40" s="144" t="str">
        <f t="shared" si="4"/>
        <v>Eloïse Duvivier</v>
      </c>
      <c r="H40" s="127" t="s">
        <v>1</v>
      </c>
      <c r="I40" s="38" t="s">
        <v>11</v>
      </c>
      <c r="J40" s="144" t="str">
        <f t="shared" si="5"/>
        <v>Janne De Zaeyer</v>
      </c>
      <c r="K40" s="49"/>
      <c r="L40" s="50"/>
      <c r="M40" s="147"/>
      <c r="N40" s="50"/>
      <c r="O40" s="147"/>
      <c r="P40" s="50"/>
      <c r="Q40" s="147"/>
      <c r="R40" s="50"/>
      <c r="S40" s="147"/>
      <c r="T40" s="51"/>
      <c r="U40" s="23">
        <f t="shared" si="6"/>
        <v>0</v>
      </c>
      <c r="V40" s="146">
        <f t="shared" si="7"/>
        <v>0</v>
      </c>
      <c r="W40" s="11">
        <f t="shared" si="10"/>
      </c>
      <c r="X40" s="11">
        <f t="shared" si="11"/>
      </c>
    </row>
    <row r="41" spans="1:24" ht="15">
      <c r="A41" s="11">
        <v>21</v>
      </c>
      <c r="B41" s="23" t="s">
        <v>74</v>
      </c>
      <c r="C41" s="102">
        <v>0.4131944444444444</v>
      </c>
      <c r="D41" s="127" t="s">
        <v>3</v>
      </c>
      <c r="E41" s="144" t="str">
        <f t="shared" si="3"/>
        <v>Enisa Sadikovic</v>
      </c>
      <c r="F41" s="144" t="s">
        <v>8</v>
      </c>
      <c r="G41" s="144" t="str">
        <f t="shared" si="4"/>
        <v>Alicia Naessens</v>
      </c>
      <c r="H41" s="127" t="s">
        <v>4</v>
      </c>
      <c r="I41" s="38" t="s">
        <v>5</v>
      </c>
      <c r="J41" s="144" t="str">
        <f t="shared" si="5"/>
        <v>Merlina Singh</v>
      </c>
      <c r="K41" s="49"/>
      <c r="L41" s="50"/>
      <c r="M41" s="147"/>
      <c r="N41" s="50"/>
      <c r="O41" s="147"/>
      <c r="P41" s="50"/>
      <c r="Q41" s="147"/>
      <c r="R41" s="50"/>
      <c r="S41" s="147"/>
      <c r="T41" s="51"/>
      <c r="U41" s="23">
        <f t="shared" si="6"/>
        <v>0</v>
      </c>
      <c r="V41" s="146">
        <f t="shared" si="7"/>
        <v>0</v>
      </c>
      <c r="W41" s="11">
        <f t="shared" si="10"/>
      </c>
      <c r="X41" s="11">
        <f t="shared" si="11"/>
      </c>
    </row>
    <row r="42" spans="1:24" ht="15">
      <c r="A42" s="11">
        <v>22</v>
      </c>
      <c r="B42" s="23" t="s">
        <v>74</v>
      </c>
      <c r="C42" s="102">
        <v>0.4131944444444444</v>
      </c>
      <c r="D42" s="127" t="s">
        <v>7</v>
      </c>
      <c r="E42" s="144" t="str">
        <f t="shared" si="3"/>
        <v>Tessy Dumont</v>
      </c>
      <c r="F42" s="144" t="s">
        <v>8</v>
      </c>
      <c r="G42" s="144" t="str">
        <f t="shared" si="4"/>
        <v>Eloïse Duvivier</v>
      </c>
      <c r="H42" s="127" t="s">
        <v>1</v>
      </c>
      <c r="I42" s="38" t="s">
        <v>2</v>
      </c>
      <c r="J42" s="144" t="str">
        <f t="shared" si="5"/>
        <v>Looney Alice</v>
      </c>
      <c r="K42" s="49"/>
      <c r="L42" s="50"/>
      <c r="M42" s="147"/>
      <c r="N42" s="50"/>
      <c r="O42" s="147"/>
      <c r="P42" s="50"/>
      <c r="Q42" s="147"/>
      <c r="R42" s="50"/>
      <c r="S42" s="147"/>
      <c r="T42" s="51"/>
      <c r="U42" s="23">
        <f t="shared" si="6"/>
        <v>0</v>
      </c>
      <c r="V42" s="146">
        <f t="shared" si="7"/>
        <v>0</v>
      </c>
      <c r="W42" s="11">
        <f t="shared" si="10"/>
      </c>
      <c r="X42" s="11">
        <f t="shared" si="11"/>
      </c>
    </row>
    <row r="43" spans="1:24" ht="15">
      <c r="A43" s="11">
        <v>21</v>
      </c>
      <c r="B43" s="23" t="s">
        <v>74</v>
      </c>
      <c r="C43" s="102">
        <v>0.4305555555555556</v>
      </c>
      <c r="D43" s="127" t="s">
        <v>2</v>
      </c>
      <c r="E43" s="144" t="str">
        <f t="shared" si="3"/>
        <v>Looney Alice</v>
      </c>
      <c r="F43" s="144" t="s">
        <v>8</v>
      </c>
      <c r="G43" s="144" t="str">
        <f t="shared" si="4"/>
        <v>Merlina Singh</v>
      </c>
      <c r="H43" s="127" t="s">
        <v>5</v>
      </c>
      <c r="I43" s="38" t="s">
        <v>7</v>
      </c>
      <c r="J43" s="144" t="str">
        <f t="shared" si="5"/>
        <v>Tessy Dumont</v>
      </c>
      <c r="K43" s="49"/>
      <c r="L43" s="116"/>
      <c r="M43" s="147"/>
      <c r="N43" s="50"/>
      <c r="O43" s="147"/>
      <c r="P43" s="50"/>
      <c r="Q43" s="147"/>
      <c r="R43" s="50"/>
      <c r="S43" s="147"/>
      <c r="T43" s="51"/>
      <c r="U43" s="23">
        <f t="shared" si="6"/>
        <v>0</v>
      </c>
      <c r="V43" s="146">
        <f t="shared" si="7"/>
        <v>0</v>
      </c>
      <c r="W43" s="11">
        <f t="shared" si="10"/>
      </c>
      <c r="X43" s="11">
        <f t="shared" si="11"/>
      </c>
    </row>
    <row r="44" spans="1:24" ht="15.75" thickBot="1">
      <c r="A44" s="12">
        <v>22</v>
      </c>
      <c r="B44" s="24" t="s">
        <v>74</v>
      </c>
      <c r="C44" s="103">
        <v>0.4305555555555556</v>
      </c>
      <c r="D44" s="128" t="s">
        <v>11</v>
      </c>
      <c r="E44" s="141" t="str">
        <f t="shared" si="3"/>
        <v>Janne De Zaeyer</v>
      </c>
      <c r="F44" s="141" t="s">
        <v>8</v>
      </c>
      <c r="G44" s="141" t="str">
        <f t="shared" si="4"/>
        <v>Lynn Schijven</v>
      </c>
      <c r="H44" s="128" t="s">
        <v>6</v>
      </c>
      <c r="I44" s="15" t="s">
        <v>1</v>
      </c>
      <c r="J44" s="141" t="str">
        <f t="shared" si="5"/>
        <v>Eloïse Duvivier</v>
      </c>
      <c r="K44" s="20"/>
      <c r="L44" s="21"/>
      <c r="M44" s="143"/>
      <c r="N44" s="21"/>
      <c r="O44" s="143"/>
      <c r="P44" s="21"/>
      <c r="Q44" s="143"/>
      <c r="R44" s="21"/>
      <c r="S44" s="143"/>
      <c r="T44" s="22"/>
      <c r="U44" s="24">
        <f t="shared" si="6"/>
        <v>0</v>
      </c>
      <c r="V44" s="142">
        <f t="shared" si="7"/>
        <v>0</v>
      </c>
      <c r="W44" s="12">
        <f t="shared" si="10"/>
      </c>
      <c r="X44" s="12">
        <f t="shared" si="11"/>
      </c>
    </row>
    <row r="45" spans="7:23" ht="15">
      <c r="G45" s="37"/>
      <c r="H45" s="16"/>
      <c r="I45" s="37"/>
      <c r="J45" s="144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7:23" ht="1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7:23" ht="1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7:23" ht="1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ht="1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ht="1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ht="1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ht="1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sheetProtection/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7">
    <tabColor theme="4"/>
    <pageSetUpPr fitToPage="1"/>
  </sheetPr>
  <dimension ref="A1:Y46"/>
  <sheetViews>
    <sheetView zoomScalePageLayoutView="0" workbookViewId="0" topLeftCell="A1">
      <selection activeCell="O11" sqref="O11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160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462" t="s">
        <v>163</v>
      </c>
      <c r="C5" s="366"/>
      <c r="D5" s="366"/>
      <c r="E5" s="366"/>
      <c r="F5" s="366" t="s">
        <v>71</v>
      </c>
      <c r="G5" s="366"/>
      <c r="H5" s="366"/>
      <c r="I5" s="367"/>
      <c r="J5" s="127"/>
      <c r="K5" s="136">
        <f aca="true" t="shared" si="0" ref="K5:K10">COUNTIF($W$15:$W$29,A5)</f>
        <v>5</v>
      </c>
      <c r="L5" s="132">
        <f aca="true" t="shared" si="1" ref="L5:L10">COUNTIF($X$15:$X$29,A5)</f>
        <v>0</v>
      </c>
      <c r="M5" s="135"/>
      <c r="N5" s="135"/>
      <c r="O5" s="368">
        <v>1</v>
      </c>
      <c r="P5" s="368"/>
      <c r="Q5" s="369" t="str">
        <f>B5</f>
        <v>Anais Romain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460" t="s">
        <v>53</v>
      </c>
      <c r="C6" s="358"/>
      <c r="D6" s="358"/>
      <c r="E6" s="358"/>
      <c r="F6" s="358" t="s">
        <v>78</v>
      </c>
      <c r="G6" s="358"/>
      <c r="H6" s="358"/>
      <c r="I6" s="359"/>
      <c r="J6" s="127"/>
      <c r="K6" s="130">
        <f t="shared" si="0"/>
        <v>3</v>
      </c>
      <c r="L6" s="127">
        <f t="shared" si="1"/>
        <v>2</v>
      </c>
      <c r="M6" s="131"/>
      <c r="N6" s="131"/>
      <c r="O6" s="360">
        <v>3</v>
      </c>
      <c r="P6" s="360"/>
      <c r="Q6" s="361" t="str">
        <f>B6</f>
        <v>Grace Looney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460" t="s">
        <v>151</v>
      </c>
      <c r="C7" s="358"/>
      <c r="D7" s="358"/>
      <c r="E7" s="358"/>
      <c r="F7" s="358" t="s">
        <v>79</v>
      </c>
      <c r="G7" s="358"/>
      <c r="H7" s="358"/>
      <c r="I7" s="359"/>
      <c r="J7" s="127"/>
      <c r="K7" s="130">
        <f t="shared" si="0"/>
        <v>4</v>
      </c>
      <c r="L7" s="127">
        <f t="shared" si="1"/>
        <v>1</v>
      </c>
      <c r="M7" s="131"/>
      <c r="N7" s="131"/>
      <c r="O7" s="360">
        <v>2</v>
      </c>
      <c r="P7" s="360"/>
      <c r="Q7" s="361" t="str">
        <f>B7</f>
        <v>Inthe Mermans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460" t="s">
        <v>55</v>
      </c>
      <c r="C8" s="358"/>
      <c r="D8" s="358"/>
      <c r="E8" s="358"/>
      <c r="F8" s="358" t="s">
        <v>16</v>
      </c>
      <c r="G8" s="358"/>
      <c r="H8" s="358"/>
      <c r="I8" s="359"/>
      <c r="J8" s="127"/>
      <c r="K8" s="130">
        <f t="shared" si="0"/>
        <v>1</v>
      </c>
      <c r="L8" s="127">
        <f t="shared" si="1"/>
        <v>4</v>
      </c>
      <c r="M8" s="131"/>
      <c r="N8" s="131"/>
      <c r="O8" s="360">
        <v>5</v>
      </c>
      <c r="P8" s="360"/>
      <c r="Q8" s="361" t="str">
        <f>B8</f>
        <v>Nore Colla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460" t="s">
        <v>147</v>
      </c>
      <c r="C9" s="358"/>
      <c r="D9" s="358"/>
      <c r="E9" s="358"/>
      <c r="F9" s="358" t="s">
        <v>162</v>
      </c>
      <c r="G9" s="358"/>
      <c r="H9" s="358"/>
      <c r="I9" s="359"/>
      <c r="J9" s="127"/>
      <c r="K9" s="130">
        <f t="shared" si="0"/>
        <v>2</v>
      </c>
      <c r="L9" s="127">
        <f t="shared" si="1"/>
        <v>3</v>
      </c>
      <c r="M9" s="131"/>
      <c r="N9" s="131"/>
      <c r="O9" s="360">
        <v>4</v>
      </c>
      <c r="P9" s="360"/>
      <c r="Q9" s="361" t="str">
        <f>B9</f>
        <v>Lola Sevilla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461" t="s">
        <v>97</v>
      </c>
      <c r="C10" s="377"/>
      <c r="D10" s="377"/>
      <c r="E10" s="377"/>
      <c r="F10" s="377" t="s">
        <v>93</v>
      </c>
      <c r="G10" s="377"/>
      <c r="H10" s="377"/>
      <c r="I10" s="378"/>
      <c r="J10" s="127"/>
      <c r="K10" s="137">
        <f t="shared" si="0"/>
        <v>0</v>
      </c>
      <c r="L10" s="128">
        <f t="shared" si="1"/>
        <v>5</v>
      </c>
      <c r="M10" s="139"/>
      <c r="N10" s="139"/>
      <c r="O10" s="379">
        <v>6</v>
      </c>
      <c r="P10" s="379"/>
      <c r="Q10" s="380" t="str">
        <f>B10</f>
        <v>Emma Dantinne</v>
      </c>
      <c r="R10" s="380"/>
      <c r="S10" s="380"/>
      <c r="T10" s="380"/>
      <c r="U10" s="380"/>
      <c r="V10" s="380"/>
      <c r="W10" s="380"/>
      <c r="X10" s="381"/>
    </row>
    <row r="11" spans="1:25" ht="1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5.75" thickBot="1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>
      <c r="A13" s="371" t="s">
        <v>46</v>
      </c>
      <c r="B13" s="372"/>
      <c r="C13" s="372"/>
      <c r="D13" s="372"/>
      <c r="E13" s="372"/>
      <c r="F13" s="372"/>
      <c r="G13" s="372"/>
      <c r="H13" s="373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4" ht="15.75" thickBot="1">
      <c r="A14" s="36" t="s">
        <v>27</v>
      </c>
      <c r="B14" s="126" t="s">
        <v>29</v>
      </c>
      <c r="C14" s="36" t="s">
        <v>24</v>
      </c>
      <c r="D14" s="382" t="s">
        <v>33</v>
      </c>
      <c r="E14" s="382"/>
      <c r="F14" s="382"/>
      <c r="G14" s="382"/>
      <c r="H14" s="382"/>
      <c r="I14" s="383" t="s">
        <v>34</v>
      </c>
      <c r="J14" s="382"/>
      <c r="K14" s="371" t="s">
        <v>35</v>
      </c>
      <c r="L14" s="384"/>
      <c r="M14" s="372" t="s">
        <v>36</v>
      </c>
      <c r="N14" s="384"/>
      <c r="O14" s="372" t="s">
        <v>37</v>
      </c>
      <c r="P14" s="384"/>
      <c r="Q14" s="372" t="s">
        <v>38</v>
      </c>
      <c r="R14" s="384"/>
      <c r="S14" s="372" t="s">
        <v>39</v>
      </c>
      <c r="T14" s="373"/>
      <c r="U14" s="371" t="s">
        <v>32</v>
      </c>
      <c r="V14" s="372"/>
      <c r="W14" s="36" t="s">
        <v>30</v>
      </c>
      <c r="X14" s="36" t="s">
        <v>31</v>
      </c>
    </row>
    <row r="15" spans="1:24" ht="15">
      <c r="A15" s="28">
        <v>23</v>
      </c>
      <c r="B15" s="136" t="s">
        <v>48</v>
      </c>
      <c r="C15" s="99">
        <v>0.5625</v>
      </c>
      <c r="D15" s="132" t="s">
        <v>1</v>
      </c>
      <c r="E15" s="132" t="str">
        <f aca="true" t="shared" si="2" ref="E15:E29">VLOOKUP(D15,$A$5:$I$10,2)</f>
        <v>Anais Romain</v>
      </c>
      <c r="F15" s="132" t="s">
        <v>8</v>
      </c>
      <c r="G15" s="132" t="str">
        <f aca="true" t="shared" si="3" ref="G15:G29">VLOOKUP(H15,$A$5:$I$10,2)</f>
        <v>Emma Dantinne</v>
      </c>
      <c r="H15" s="132" t="s">
        <v>6</v>
      </c>
      <c r="I15" s="31" t="s">
        <v>3</v>
      </c>
      <c r="J15" s="132" t="str">
        <f aca="true" t="shared" si="4" ref="J15:J29">VLOOKUP(I15,$A$5:$I$10,2)</f>
        <v>Inthe Mermans</v>
      </c>
      <c r="K15" s="40">
        <v>11</v>
      </c>
      <c r="L15" s="44">
        <v>3</v>
      </c>
      <c r="M15" s="135">
        <v>11</v>
      </c>
      <c r="N15" s="44">
        <v>5</v>
      </c>
      <c r="O15" s="135">
        <v>11</v>
      </c>
      <c r="P15" s="44">
        <v>3</v>
      </c>
      <c r="Q15" s="135"/>
      <c r="R15" s="44"/>
      <c r="S15" s="135"/>
      <c r="T15" s="42"/>
      <c r="U15" s="136">
        <f>IF(K15&gt;L15,1,0)+IF(M15&gt;N15,1,0)+IF(O15&gt;P15,1,0)+IF(Q15&gt;R15,1,0)+IF(S15&gt;T15,1,0)</f>
        <v>3</v>
      </c>
      <c r="V15" s="133">
        <f>IF(K15&lt;L15,1,0)+IF(M15&lt;N15,1,0)+IF(O15&lt;P15,1,0)+IF(Q15&lt;R15,1,0)+IF(S15&lt;T15,1,0)</f>
        <v>0</v>
      </c>
      <c r="W15" s="29" t="str">
        <f>IF(U15&gt;V15,D15,IF(U15&lt;V15,H15,""))</f>
        <v>A</v>
      </c>
      <c r="X15" s="28" t="str">
        <f>IF(U15&gt;V15,H15,IF(U15&lt;V15,D15,""))</f>
        <v>F</v>
      </c>
    </row>
    <row r="16" spans="1:24" ht="15">
      <c r="A16" s="29">
        <v>24</v>
      </c>
      <c r="B16" s="130" t="s">
        <v>48</v>
      </c>
      <c r="C16" s="100">
        <v>0.5625</v>
      </c>
      <c r="D16" s="127" t="s">
        <v>2</v>
      </c>
      <c r="E16" s="127" t="str">
        <f t="shared" si="2"/>
        <v>Grace Looney</v>
      </c>
      <c r="F16" s="127" t="s">
        <v>8</v>
      </c>
      <c r="G16" s="127" t="str">
        <f t="shared" si="3"/>
        <v>Lola Sevilla</v>
      </c>
      <c r="H16" s="127" t="s">
        <v>5</v>
      </c>
      <c r="I16" s="88" t="s">
        <v>4</v>
      </c>
      <c r="J16" s="127" t="str">
        <f t="shared" si="4"/>
        <v>Nore Colla</v>
      </c>
      <c r="K16" s="41">
        <v>12</v>
      </c>
      <c r="L16" s="45">
        <v>10</v>
      </c>
      <c r="M16" s="131">
        <v>11</v>
      </c>
      <c r="N16" s="45">
        <v>7</v>
      </c>
      <c r="O16" s="131">
        <v>11</v>
      </c>
      <c r="P16" s="45">
        <v>2</v>
      </c>
      <c r="Q16" s="131"/>
      <c r="R16" s="45"/>
      <c r="S16" s="131"/>
      <c r="T16" s="43"/>
      <c r="U16" s="130">
        <f aca="true" t="shared" si="5" ref="U16:U29">IF(K16&gt;L16,1,0)+IF(M16&gt;N16,1,0)+IF(O16&gt;P16,1,0)+IF(Q16&gt;R16,1,0)+IF(S16&gt;T16,1,0)</f>
        <v>3</v>
      </c>
      <c r="V16" s="129">
        <f aca="true" t="shared" si="6" ref="V16:V29">IF(K16&lt;L16,1,0)+IF(M16&lt;N16,1,0)+IF(O16&lt;P16,1,0)+IF(Q16&lt;R16,1,0)+IF(S16&lt;T16,1,0)</f>
        <v>0</v>
      </c>
      <c r="W16" s="29" t="str">
        <f aca="true" t="shared" si="7" ref="W16:W29">IF(U16&gt;V16,D16,IF(U16&lt;V16,H16,""))</f>
        <v>B</v>
      </c>
      <c r="X16" s="29" t="str">
        <f aca="true" t="shared" si="8" ref="X16:X29">IF(U16&gt;V16,H16,IF(U16&lt;V16,D16,""))</f>
        <v>E</v>
      </c>
    </row>
    <row r="17" spans="1:24" ht="15">
      <c r="A17" s="29">
        <v>23</v>
      </c>
      <c r="B17" s="130" t="s">
        <v>48</v>
      </c>
      <c r="C17" s="100">
        <v>0.579861111111111</v>
      </c>
      <c r="D17" s="127" t="s">
        <v>3</v>
      </c>
      <c r="E17" s="127" t="str">
        <f t="shared" si="2"/>
        <v>Inthe Mermans</v>
      </c>
      <c r="F17" s="127" t="s">
        <v>8</v>
      </c>
      <c r="G17" s="127" t="str">
        <f t="shared" si="3"/>
        <v>Nore Colla</v>
      </c>
      <c r="H17" s="127" t="s">
        <v>4</v>
      </c>
      <c r="I17" s="88" t="s">
        <v>2</v>
      </c>
      <c r="J17" s="127" t="str">
        <f t="shared" si="4"/>
        <v>Grace Looney</v>
      </c>
      <c r="K17" s="41">
        <v>11</v>
      </c>
      <c r="L17" s="45">
        <v>7</v>
      </c>
      <c r="M17" s="131">
        <v>11</v>
      </c>
      <c r="N17" s="45">
        <v>9</v>
      </c>
      <c r="O17" s="131">
        <v>11</v>
      </c>
      <c r="P17" s="45">
        <v>6</v>
      </c>
      <c r="Q17" s="131"/>
      <c r="R17" s="45"/>
      <c r="S17" s="131"/>
      <c r="T17" s="43"/>
      <c r="U17" s="130">
        <f t="shared" si="5"/>
        <v>3</v>
      </c>
      <c r="V17" s="129">
        <f t="shared" si="6"/>
        <v>0</v>
      </c>
      <c r="W17" s="29" t="str">
        <f t="shared" si="7"/>
        <v>C</v>
      </c>
      <c r="X17" s="29" t="str">
        <f t="shared" si="8"/>
        <v>D</v>
      </c>
    </row>
    <row r="18" spans="1:24" ht="15">
      <c r="A18" s="29">
        <v>24</v>
      </c>
      <c r="B18" s="130" t="s">
        <v>48</v>
      </c>
      <c r="C18" s="100">
        <v>0.579861111111111</v>
      </c>
      <c r="D18" s="127" t="s">
        <v>5</v>
      </c>
      <c r="E18" s="127" t="str">
        <f t="shared" si="2"/>
        <v>Lola Sevilla</v>
      </c>
      <c r="F18" s="127" t="s">
        <v>8</v>
      </c>
      <c r="G18" s="127" t="str">
        <f t="shared" si="3"/>
        <v>Anais Romain</v>
      </c>
      <c r="H18" s="127" t="s">
        <v>1</v>
      </c>
      <c r="I18" s="88" t="s">
        <v>6</v>
      </c>
      <c r="J18" s="127" t="str">
        <f t="shared" si="4"/>
        <v>Emma Dantinne</v>
      </c>
      <c r="K18" s="41">
        <v>5</v>
      </c>
      <c r="L18" s="45">
        <v>11</v>
      </c>
      <c r="M18" s="131">
        <v>2</v>
      </c>
      <c r="N18" s="45">
        <v>11</v>
      </c>
      <c r="O18" s="131">
        <v>6</v>
      </c>
      <c r="P18" s="45">
        <v>11</v>
      </c>
      <c r="Q18" s="131"/>
      <c r="R18" s="45"/>
      <c r="S18" s="131"/>
      <c r="T18" s="43"/>
      <c r="U18" s="130">
        <f t="shared" si="5"/>
        <v>0</v>
      </c>
      <c r="V18" s="129">
        <f t="shared" si="6"/>
        <v>3</v>
      </c>
      <c r="W18" s="29" t="str">
        <f t="shared" si="7"/>
        <v>A</v>
      </c>
      <c r="X18" s="29" t="str">
        <f t="shared" si="8"/>
        <v>E</v>
      </c>
    </row>
    <row r="19" spans="1:24" ht="15">
      <c r="A19" s="29">
        <v>23</v>
      </c>
      <c r="B19" s="130" t="s">
        <v>48</v>
      </c>
      <c r="C19" s="100">
        <v>0.5972222222222222</v>
      </c>
      <c r="D19" s="127" t="s">
        <v>6</v>
      </c>
      <c r="E19" s="127" t="str">
        <f t="shared" si="2"/>
        <v>Emma Dantinne</v>
      </c>
      <c r="F19" s="127" t="s">
        <v>8</v>
      </c>
      <c r="G19" s="127" t="str">
        <f t="shared" si="3"/>
        <v>Inthe Mermans</v>
      </c>
      <c r="H19" s="127" t="s">
        <v>3</v>
      </c>
      <c r="I19" s="88" t="s">
        <v>1</v>
      </c>
      <c r="J19" s="127" t="str">
        <f t="shared" si="4"/>
        <v>Anais Romain</v>
      </c>
      <c r="K19" s="41">
        <v>7</v>
      </c>
      <c r="L19" s="45">
        <v>11</v>
      </c>
      <c r="M19" s="131">
        <v>3</v>
      </c>
      <c r="N19" s="45">
        <v>11</v>
      </c>
      <c r="O19" s="131">
        <v>1</v>
      </c>
      <c r="P19" s="45">
        <v>11</v>
      </c>
      <c r="Q19" s="131"/>
      <c r="R19" s="45"/>
      <c r="S19" s="131"/>
      <c r="T19" s="43"/>
      <c r="U19" s="130">
        <f t="shared" si="5"/>
        <v>0</v>
      </c>
      <c r="V19" s="129">
        <f t="shared" si="6"/>
        <v>3</v>
      </c>
      <c r="W19" s="29" t="str">
        <f t="shared" si="7"/>
        <v>C</v>
      </c>
      <c r="X19" s="29" t="str">
        <f t="shared" si="8"/>
        <v>F</v>
      </c>
    </row>
    <row r="20" spans="1:24" ht="15">
      <c r="A20" s="29">
        <v>24</v>
      </c>
      <c r="B20" s="130" t="s">
        <v>48</v>
      </c>
      <c r="C20" s="100">
        <v>0.5972222222222222</v>
      </c>
      <c r="D20" s="127" t="s">
        <v>4</v>
      </c>
      <c r="E20" s="127" t="str">
        <f t="shared" si="2"/>
        <v>Nore Colla</v>
      </c>
      <c r="F20" s="127" t="s">
        <v>8</v>
      </c>
      <c r="G20" s="127" t="str">
        <f t="shared" si="3"/>
        <v>Grace Looney</v>
      </c>
      <c r="H20" s="127" t="s">
        <v>2</v>
      </c>
      <c r="I20" s="88" t="s">
        <v>5</v>
      </c>
      <c r="J20" s="127" t="str">
        <f t="shared" si="4"/>
        <v>Lola Sevilla</v>
      </c>
      <c r="K20" s="41">
        <v>9</v>
      </c>
      <c r="L20" s="45">
        <v>11</v>
      </c>
      <c r="M20" s="131">
        <v>6</v>
      </c>
      <c r="N20" s="45">
        <v>11</v>
      </c>
      <c r="O20" s="131">
        <v>7</v>
      </c>
      <c r="P20" s="45">
        <v>11</v>
      </c>
      <c r="Q20" s="131"/>
      <c r="R20" s="45"/>
      <c r="S20" s="131"/>
      <c r="T20" s="43"/>
      <c r="U20" s="130">
        <f t="shared" si="5"/>
        <v>0</v>
      </c>
      <c r="V20" s="129">
        <f t="shared" si="6"/>
        <v>3</v>
      </c>
      <c r="W20" s="29" t="str">
        <f t="shared" si="7"/>
        <v>B</v>
      </c>
      <c r="X20" s="29" t="str">
        <f t="shared" si="8"/>
        <v>D</v>
      </c>
    </row>
    <row r="21" spans="1:24" ht="15">
      <c r="A21" s="29">
        <v>23</v>
      </c>
      <c r="B21" s="130" t="s">
        <v>48</v>
      </c>
      <c r="C21" s="100">
        <v>0.6145833333333334</v>
      </c>
      <c r="D21" s="127" t="s">
        <v>1</v>
      </c>
      <c r="E21" s="127" t="str">
        <f t="shared" si="2"/>
        <v>Anais Romain</v>
      </c>
      <c r="F21" s="127" t="s">
        <v>8</v>
      </c>
      <c r="G21" s="127" t="str">
        <f t="shared" si="3"/>
        <v>Inthe Mermans</v>
      </c>
      <c r="H21" s="127" t="s">
        <v>3</v>
      </c>
      <c r="I21" s="88" t="s">
        <v>2</v>
      </c>
      <c r="J21" s="127" t="str">
        <f t="shared" si="4"/>
        <v>Grace Looney</v>
      </c>
      <c r="K21" s="41">
        <v>11</v>
      </c>
      <c r="L21" s="45">
        <v>8</v>
      </c>
      <c r="M21" s="131">
        <v>12</v>
      </c>
      <c r="N21" s="45">
        <v>10</v>
      </c>
      <c r="O21" s="131">
        <v>4</v>
      </c>
      <c r="P21" s="45">
        <v>11</v>
      </c>
      <c r="Q21" s="131">
        <v>12</v>
      </c>
      <c r="R21" s="45">
        <v>10</v>
      </c>
      <c r="S21" s="131"/>
      <c r="T21" s="43"/>
      <c r="U21" s="130">
        <f t="shared" si="5"/>
        <v>3</v>
      </c>
      <c r="V21" s="129">
        <f t="shared" si="6"/>
        <v>1</v>
      </c>
      <c r="W21" s="29" t="str">
        <f t="shared" si="7"/>
        <v>A</v>
      </c>
      <c r="X21" s="29" t="str">
        <f t="shared" si="8"/>
        <v>C</v>
      </c>
    </row>
    <row r="22" spans="1:24" ht="15">
      <c r="A22" s="29">
        <v>24</v>
      </c>
      <c r="B22" s="130" t="s">
        <v>48</v>
      </c>
      <c r="C22" s="100">
        <v>0.6145833333333334</v>
      </c>
      <c r="D22" s="127" t="s">
        <v>4</v>
      </c>
      <c r="E22" s="127" t="str">
        <f t="shared" si="2"/>
        <v>Nore Colla</v>
      </c>
      <c r="F22" s="127" t="s">
        <v>8</v>
      </c>
      <c r="G22" s="127" t="str">
        <f t="shared" si="3"/>
        <v>Lola Sevilla</v>
      </c>
      <c r="H22" s="127" t="s">
        <v>5</v>
      </c>
      <c r="I22" s="88" t="s">
        <v>6</v>
      </c>
      <c r="J22" s="127" t="str">
        <f t="shared" si="4"/>
        <v>Emma Dantinne</v>
      </c>
      <c r="K22" s="41">
        <v>13</v>
      </c>
      <c r="L22" s="45">
        <v>11</v>
      </c>
      <c r="M22" s="131">
        <v>11</v>
      </c>
      <c r="N22" s="45">
        <v>8</v>
      </c>
      <c r="O22" s="131">
        <v>12</v>
      </c>
      <c r="P22" s="45">
        <v>14</v>
      </c>
      <c r="Q22" s="131">
        <v>5</v>
      </c>
      <c r="R22" s="45">
        <v>11</v>
      </c>
      <c r="S22" s="131">
        <v>8</v>
      </c>
      <c r="T22" s="43">
        <v>11</v>
      </c>
      <c r="U22" s="130">
        <f t="shared" si="5"/>
        <v>2</v>
      </c>
      <c r="V22" s="129">
        <f t="shared" si="6"/>
        <v>3</v>
      </c>
      <c r="W22" s="29" t="str">
        <f t="shared" si="7"/>
        <v>E</v>
      </c>
      <c r="X22" s="29" t="str">
        <f t="shared" si="8"/>
        <v>D</v>
      </c>
    </row>
    <row r="23" spans="1:24" ht="15">
      <c r="A23" s="29">
        <v>23</v>
      </c>
      <c r="B23" s="130" t="s">
        <v>48</v>
      </c>
      <c r="C23" s="100">
        <v>0.6319444444444444</v>
      </c>
      <c r="D23" s="127" t="s">
        <v>2</v>
      </c>
      <c r="E23" s="127" t="str">
        <f t="shared" si="2"/>
        <v>Grace Looney</v>
      </c>
      <c r="F23" s="127" t="s">
        <v>8</v>
      </c>
      <c r="G23" s="127" t="str">
        <f t="shared" si="3"/>
        <v>Emma Dantinne</v>
      </c>
      <c r="H23" s="127" t="s">
        <v>6</v>
      </c>
      <c r="I23" s="88" t="s">
        <v>3</v>
      </c>
      <c r="J23" s="127" t="str">
        <f t="shared" si="4"/>
        <v>Inthe Mermans</v>
      </c>
      <c r="K23" s="41">
        <v>11</v>
      </c>
      <c r="L23" s="45">
        <v>7</v>
      </c>
      <c r="M23" s="131">
        <v>11</v>
      </c>
      <c r="N23" s="45">
        <v>2</v>
      </c>
      <c r="O23" s="131">
        <v>11</v>
      </c>
      <c r="P23" s="45">
        <v>6</v>
      </c>
      <c r="Q23" s="131"/>
      <c r="R23" s="45"/>
      <c r="S23" s="131"/>
      <c r="T23" s="43"/>
      <c r="U23" s="130">
        <f t="shared" si="5"/>
        <v>3</v>
      </c>
      <c r="V23" s="129">
        <f t="shared" si="6"/>
        <v>0</v>
      </c>
      <c r="W23" s="29" t="str">
        <f t="shared" si="7"/>
        <v>B</v>
      </c>
      <c r="X23" s="29" t="str">
        <f t="shared" si="8"/>
        <v>F</v>
      </c>
    </row>
    <row r="24" spans="1:24" ht="15">
      <c r="A24" s="29">
        <v>24</v>
      </c>
      <c r="B24" s="130" t="s">
        <v>48</v>
      </c>
      <c r="C24" s="100">
        <v>0.6319444444444444</v>
      </c>
      <c r="D24" s="127" t="s">
        <v>1</v>
      </c>
      <c r="E24" s="127" t="str">
        <f t="shared" si="2"/>
        <v>Anais Romain</v>
      </c>
      <c r="F24" s="127" t="s">
        <v>8</v>
      </c>
      <c r="G24" s="127" t="str">
        <f t="shared" si="3"/>
        <v>Nore Colla</v>
      </c>
      <c r="H24" s="127" t="s">
        <v>4</v>
      </c>
      <c r="I24" s="88" t="s">
        <v>5</v>
      </c>
      <c r="J24" s="127" t="str">
        <f t="shared" si="4"/>
        <v>Lola Sevilla</v>
      </c>
      <c r="K24" s="41">
        <v>11</v>
      </c>
      <c r="L24" s="45">
        <v>7</v>
      </c>
      <c r="M24" s="131">
        <v>11</v>
      </c>
      <c r="N24" s="45">
        <v>4</v>
      </c>
      <c r="O24" s="131">
        <v>11</v>
      </c>
      <c r="P24" s="45">
        <v>6</v>
      </c>
      <c r="Q24" s="131"/>
      <c r="R24" s="45"/>
      <c r="S24" s="131"/>
      <c r="T24" s="43"/>
      <c r="U24" s="130">
        <f t="shared" si="5"/>
        <v>3</v>
      </c>
      <c r="V24" s="129">
        <f t="shared" si="6"/>
        <v>0</v>
      </c>
      <c r="W24" s="29" t="str">
        <f t="shared" si="7"/>
        <v>A</v>
      </c>
      <c r="X24" s="29" t="str">
        <f t="shared" si="8"/>
        <v>D</v>
      </c>
    </row>
    <row r="25" spans="1:24" ht="15">
      <c r="A25" s="29">
        <v>23</v>
      </c>
      <c r="B25" s="130" t="s">
        <v>48</v>
      </c>
      <c r="C25" s="100">
        <v>0.6493055555555556</v>
      </c>
      <c r="D25" s="127" t="s">
        <v>3</v>
      </c>
      <c r="E25" s="127" t="str">
        <f t="shared" si="2"/>
        <v>Inthe Mermans</v>
      </c>
      <c r="F25" s="127" t="s">
        <v>8</v>
      </c>
      <c r="G25" s="127" t="str">
        <f t="shared" si="3"/>
        <v>Grace Looney</v>
      </c>
      <c r="H25" s="127" t="s">
        <v>2</v>
      </c>
      <c r="I25" s="88" t="s">
        <v>1</v>
      </c>
      <c r="J25" s="127" t="str">
        <f t="shared" si="4"/>
        <v>Anais Romain</v>
      </c>
      <c r="K25" s="41">
        <v>11</v>
      </c>
      <c r="L25" s="45">
        <v>8</v>
      </c>
      <c r="M25" s="131">
        <v>9</v>
      </c>
      <c r="N25" s="45">
        <v>11</v>
      </c>
      <c r="O25" s="131">
        <v>11</v>
      </c>
      <c r="P25" s="45">
        <v>7</v>
      </c>
      <c r="Q25" s="131">
        <v>14</v>
      </c>
      <c r="R25" s="45">
        <v>16</v>
      </c>
      <c r="S25" s="131">
        <v>12</v>
      </c>
      <c r="T25" s="43">
        <v>10</v>
      </c>
      <c r="U25" s="130">
        <f t="shared" si="5"/>
        <v>3</v>
      </c>
      <c r="V25" s="129">
        <f t="shared" si="6"/>
        <v>2</v>
      </c>
      <c r="W25" s="29" t="str">
        <f t="shared" si="7"/>
        <v>C</v>
      </c>
      <c r="X25" s="29" t="str">
        <f t="shared" si="8"/>
        <v>B</v>
      </c>
    </row>
    <row r="26" spans="1:24" ht="15">
      <c r="A26" s="29">
        <v>24</v>
      </c>
      <c r="B26" s="130" t="s">
        <v>48</v>
      </c>
      <c r="C26" s="100">
        <v>0.6493055555555556</v>
      </c>
      <c r="D26" s="127" t="s">
        <v>5</v>
      </c>
      <c r="E26" s="127" t="str">
        <f t="shared" si="2"/>
        <v>Lola Sevilla</v>
      </c>
      <c r="F26" s="127" t="s">
        <v>8</v>
      </c>
      <c r="G26" s="127" t="str">
        <f t="shared" si="3"/>
        <v>Emma Dantinne</v>
      </c>
      <c r="H26" s="127" t="s">
        <v>6</v>
      </c>
      <c r="I26" s="88" t="s">
        <v>4</v>
      </c>
      <c r="J26" s="127" t="str">
        <f t="shared" si="4"/>
        <v>Nore Colla</v>
      </c>
      <c r="K26" s="41">
        <v>11</v>
      </c>
      <c r="L26" s="45">
        <v>9</v>
      </c>
      <c r="M26" s="131">
        <v>10</v>
      </c>
      <c r="N26" s="45">
        <v>12</v>
      </c>
      <c r="O26" s="131">
        <v>11</v>
      </c>
      <c r="P26" s="45">
        <v>4</v>
      </c>
      <c r="Q26" s="131">
        <v>11</v>
      </c>
      <c r="R26" s="45">
        <v>9</v>
      </c>
      <c r="S26" s="131"/>
      <c r="T26" s="43"/>
      <c r="U26" s="130">
        <f t="shared" si="5"/>
        <v>3</v>
      </c>
      <c r="V26" s="129">
        <f t="shared" si="6"/>
        <v>1</v>
      </c>
      <c r="W26" s="29" t="str">
        <f t="shared" si="7"/>
        <v>E</v>
      </c>
      <c r="X26" s="29" t="str">
        <f t="shared" si="8"/>
        <v>F</v>
      </c>
    </row>
    <row r="27" spans="1:24" ht="15">
      <c r="A27" s="29">
        <v>23</v>
      </c>
      <c r="B27" s="130" t="s">
        <v>48</v>
      </c>
      <c r="C27" s="100">
        <v>0.6666666666666666</v>
      </c>
      <c r="D27" s="127" t="s">
        <v>2</v>
      </c>
      <c r="E27" s="127" t="str">
        <f t="shared" si="2"/>
        <v>Grace Looney</v>
      </c>
      <c r="F27" s="127" t="s">
        <v>8</v>
      </c>
      <c r="G27" s="127" t="str">
        <f t="shared" si="3"/>
        <v>Anais Romain</v>
      </c>
      <c r="H27" s="127" t="s">
        <v>1</v>
      </c>
      <c r="I27" s="88" t="s">
        <v>3</v>
      </c>
      <c r="J27" s="127" t="str">
        <f t="shared" si="4"/>
        <v>Inthe Mermans</v>
      </c>
      <c r="K27" s="41">
        <v>6</v>
      </c>
      <c r="L27" s="45">
        <v>11</v>
      </c>
      <c r="M27" s="131">
        <v>4</v>
      </c>
      <c r="N27" s="45">
        <v>11</v>
      </c>
      <c r="O27" s="131">
        <v>11</v>
      </c>
      <c r="P27" s="45">
        <v>6</v>
      </c>
      <c r="Q27" s="131">
        <v>11</v>
      </c>
      <c r="R27" s="45">
        <v>6</v>
      </c>
      <c r="S27" s="131">
        <v>9</v>
      </c>
      <c r="T27" s="43">
        <v>11</v>
      </c>
      <c r="U27" s="130">
        <f t="shared" si="5"/>
        <v>2</v>
      </c>
      <c r="V27" s="129">
        <f t="shared" si="6"/>
        <v>3</v>
      </c>
      <c r="W27" s="29" t="str">
        <f t="shared" si="7"/>
        <v>A</v>
      </c>
      <c r="X27" s="29" t="str">
        <f t="shared" si="8"/>
        <v>B</v>
      </c>
    </row>
    <row r="28" spans="1:24" ht="15">
      <c r="A28" s="29">
        <v>24</v>
      </c>
      <c r="B28" s="130" t="s">
        <v>48</v>
      </c>
      <c r="C28" s="100">
        <v>0.6666666666666666</v>
      </c>
      <c r="D28" s="127" t="s">
        <v>6</v>
      </c>
      <c r="E28" s="127" t="str">
        <f t="shared" si="2"/>
        <v>Emma Dantinne</v>
      </c>
      <c r="F28" s="127" t="s">
        <v>8</v>
      </c>
      <c r="G28" s="127" t="str">
        <f t="shared" si="3"/>
        <v>Nore Colla</v>
      </c>
      <c r="H28" s="127" t="s">
        <v>4</v>
      </c>
      <c r="I28" s="88" t="s">
        <v>5</v>
      </c>
      <c r="J28" s="127" t="str">
        <f t="shared" si="4"/>
        <v>Lola Sevilla</v>
      </c>
      <c r="K28" s="41">
        <v>12</v>
      </c>
      <c r="L28" s="45">
        <v>14</v>
      </c>
      <c r="M28" s="131">
        <v>5</v>
      </c>
      <c r="N28" s="45">
        <v>11</v>
      </c>
      <c r="O28" s="131">
        <v>3</v>
      </c>
      <c r="P28" s="45">
        <v>11</v>
      </c>
      <c r="Q28" s="131"/>
      <c r="R28" s="45"/>
      <c r="S28" s="131"/>
      <c r="T28" s="43"/>
      <c r="U28" s="130">
        <f t="shared" si="5"/>
        <v>0</v>
      </c>
      <c r="V28" s="129">
        <f t="shared" si="6"/>
        <v>3</v>
      </c>
      <c r="W28" s="29" t="str">
        <f t="shared" si="7"/>
        <v>D</v>
      </c>
      <c r="X28" s="29" t="str">
        <f t="shared" si="8"/>
        <v>F</v>
      </c>
    </row>
    <row r="29" spans="1:24" ht="15.75" thickBot="1">
      <c r="A29" s="30">
        <v>23</v>
      </c>
      <c r="B29" s="137" t="s">
        <v>48</v>
      </c>
      <c r="C29" s="101">
        <v>0.6840277777777778</v>
      </c>
      <c r="D29" s="128" t="s">
        <v>3</v>
      </c>
      <c r="E29" s="128" t="str">
        <f t="shared" si="2"/>
        <v>Inthe Mermans</v>
      </c>
      <c r="F29" s="128" t="s">
        <v>8</v>
      </c>
      <c r="G29" s="128" t="str">
        <f t="shared" si="3"/>
        <v>Lola Sevilla</v>
      </c>
      <c r="H29" s="128" t="s">
        <v>5</v>
      </c>
      <c r="I29" s="90" t="s">
        <v>6</v>
      </c>
      <c r="J29" s="128" t="str">
        <f t="shared" si="4"/>
        <v>Emma Dantinne</v>
      </c>
      <c r="K29" s="47">
        <v>11</v>
      </c>
      <c r="L29" s="46">
        <v>6</v>
      </c>
      <c r="M29" s="139">
        <v>11</v>
      </c>
      <c r="N29" s="46">
        <v>7</v>
      </c>
      <c r="O29" s="139">
        <v>11</v>
      </c>
      <c r="P29" s="46">
        <v>5</v>
      </c>
      <c r="Q29" s="139"/>
      <c r="R29" s="46"/>
      <c r="S29" s="139"/>
      <c r="T29" s="48"/>
      <c r="U29" s="137">
        <f t="shared" si="5"/>
        <v>3</v>
      </c>
      <c r="V29" s="138">
        <f t="shared" si="6"/>
        <v>0</v>
      </c>
      <c r="W29" s="30" t="str">
        <f t="shared" si="7"/>
        <v>C</v>
      </c>
      <c r="X29" s="30" t="str">
        <f t="shared" si="8"/>
        <v>E</v>
      </c>
    </row>
    <row r="30" spans="1:25" ht="1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8" spans="7:23" ht="1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7:23" ht="1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7:23" ht="1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7:23" ht="1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7:23" ht="1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7:23" ht="1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7:23" ht="1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sheetProtection/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">
    <tabColor theme="3" tint="0.7999799847602844"/>
    <pageSetUpPr fitToPage="1"/>
  </sheetPr>
  <dimension ref="A1:Y31"/>
  <sheetViews>
    <sheetView zoomScalePageLayoutView="0" workbookViewId="0" topLeftCell="A1">
      <selection activeCell="F38" sqref="F38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466" t="s">
        <v>281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2" spans="1:24" ht="18.75" customHeight="1" thickBo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247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0" t="s">
        <v>28</v>
      </c>
      <c r="R4" s="467"/>
      <c r="S4" s="467"/>
      <c r="T4" s="467"/>
      <c r="U4" s="467"/>
      <c r="V4" s="467"/>
      <c r="W4" s="467"/>
      <c r="X4" s="351"/>
    </row>
    <row r="5" spans="1:24" ht="15.75" thickBot="1">
      <c r="A5" s="32" t="s">
        <v>1</v>
      </c>
      <c r="B5" s="462" t="s">
        <v>55</v>
      </c>
      <c r="C5" s="366"/>
      <c r="D5" s="366"/>
      <c r="E5" s="366"/>
      <c r="F5" s="366" t="s">
        <v>16</v>
      </c>
      <c r="G5" s="366"/>
      <c r="H5" s="366"/>
      <c r="I5" s="367"/>
      <c r="K5" s="237">
        <f>COUNTIF($W$14:$W$23,A5)</f>
        <v>0</v>
      </c>
      <c r="L5" s="228">
        <f>COUNTIF($X$14:$X$23,A5)</f>
        <v>0</v>
      </c>
      <c r="M5" s="230"/>
      <c r="N5" s="230"/>
      <c r="O5" s="368"/>
      <c r="P5" s="368"/>
      <c r="Q5" s="369" t="str">
        <f>B5</f>
        <v>Nore Colla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460" t="s">
        <v>147</v>
      </c>
      <c r="C6" s="358"/>
      <c r="D6" s="358"/>
      <c r="E6" s="358"/>
      <c r="F6" s="358" t="s">
        <v>162</v>
      </c>
      <c r="G6" s="358"/>
      <c r="H6" s="463"/>
      <c r="I6" s="359"/>
      <c r="K6" s="231">
        <f>COUNTIF($W$14:$W$23,A6)</f>
        <v>0</v>
      </c>
      <c r="L6" s="163">
        <f>COUNTIF($X$14:$X$23,A6)</f>
        <v>0</v>
      </c>
      <c r="M6" s="248"/>
      <c r="N6" s="248"/>
      <c r="O6" s="464"/>
      <c r="P6" s="464"/>
      <c r="Q6" s="465" t="str">
        <f>B6</f>
        <v>Lola Sevilla</v>
      </c>
      <c r="R6" s="465"/>
      <c r="S6" s="465"/>
      <c r="T6" s="465"/>
      <c r="U6" s="465"/>
      <c r="V6" s="465"/>
      <c r="W6" s="465"/>
      <c r="X6" s="362"/>
    </row>
    <row r="7" spans="1:24" ht="15.75" thickBot="1">
      <c r="A7" s="250" t="s">
        <v>3</v>
      </c>
      <c r="B7" s="358" t="s">
        <v>87</v>
      </c>
      <c r="C7" s="358"/>
      <c r="D7" s="358"/>
      <c r="E7" s="358"/>
      <c r="F7" s="358" t="s">
        <v>79</v>
      </c>
      <c r="G7" s="358"/>
      <c r="H7" s="463"/>
      <c r="I7" s="359"/>
      <c r="K7" s="231">
        <f>COUNTIF($W$14:$W$23,A7)</f>
        <v>0</v>
      </c>
      <c r="L7" s="163">
        <f>COUNTIF($X$14:$X$23,A7)</f>
        <v>0</v>
      </c>
      <c r="M7" s="248"/>
      <c r="N7" s="248"/>
      <c r="O7" s="464"/>
      <c r="P7" s="464"/>
      <c r="Q7" s="465" t="str">
        <f>B7</f>
        <v>Ella Aelst</v>
      </c>
      <c r="R7" s="465"/>
      <c r="S7" s="465"/>
      <c r="T7" s="465"/>
      <c r="U7" s="465"/>
      <c r="V7" s="465"/>
      <c r="W7" s="465"/>
      <c r="X7" s="362"/>
    </row>
    <row r="8" spans="1:25" ht="15.75" thickBot="1">
      <c r="A8" s="32" t="s">
        <v>4</v>
      </c>
      <c r="B8" s="460" t="s">
        <v>150</v>
      </c>
      <c r="C8" s="463"/>
      <c r="D8" s="463"/>
      <c r="E8" s="463"/>
      <c r="F8" s="463" t="s">
        <v>47</v>
      </c>
      <c r="G8" s="463"/>
      <c r="H8" s="463"/>
      <c r="I8" s="359"/>
      <c r="K8" s="231">
        <f>COUNTIF($W$14:$W$23,A8)</f>
        <v>0</v>
      </c>
      <c r="L8" s="163">
        <f>COUNTIF($X$14:$X$23,A8)</f>
        <v>0</v>
      </c>
      <c r="M8" s="248"/>
      <c r="N8" s="248"/>
      <c r="O8" s="464"/>
      <c r="P8" s="464"/>
      <c r="Q8" s="465" t="str">
        <f>B8</f>
        <v>Cato Verleye</v>
      </c>
      <c r="R8" s="465"/>
      <c r="S8" s="465"/>
      <c r="T8" s="465"/>
      <c r="U8" s="465"/>
      <c r="V8" s="465"/>
      <c r="W8" s="465"/>
      <c r="X8" s="362"/>
      <c r="Y8" s="127"/>
    </row>
    <row r="9" spans="1:25" ht="15.75" thickBot="1">
      <c r="A9" s="32" t="s">
        <v>5</v>
      </c>
      <c r="B9" s="461" t="s">
        <v>97</v>
      </c>
      <c r="C9" s="377"/>
      <c r="D9" s="377"/>
      <c r="E9" s="377"/>
      <c r="F9" s="377" t="s">
        <v>93</v>
      </c>
      <c r="G9" s="377"/>
      <c r="H9" s="377"/>
      <c r="I9" s="378"/>
      <c r="K9" s="232">
        <f>COUNTIF($W$14:$W$23,A9)</f>
        <v>0</v>
      </c>
      <c r="L9" s="233">
        <f>COUNTIF($X$14:$X$23,A9)</f>
        <v>0</v>
      </c>
      <c r="M9" s="235"/>
      <c r="N9" s="235"/>
      <c r="O9" s="379"/>
      <c r="P9" s="379"/>
      <c r="Q9" s="380" t="str">
        <f>B9</f>
        <v>Emma Dantinne</v>
      </c>
      <c r="R9" s="380"/>
      <c r="S9" s="380"/>
      <c r="T9" s="380"/>
      <c r="U9" s="380"/>
      <c r="V9" s="380"/>
      <c r="W9" s="380"/>
      <c r="X9" s="381"/>
      <c r="Y9" s="127"/>
    </row>
    <row r="10" spans="1:25" ht="15">
      <c r="A10" s="26"/>
      <c r="B10" s="26"/>
      <c r="C10" s="26"/>
      <c r="E10" s="26"/>
      <c r="F10" s="26"/>
      <c r="G10" s="26"/>
      <c r="H10" s="26"/>
      <c r="I10" s="26"/>
      <c r="J10" s="26"/>
      <c r="K10" s="26"/>
      <c r="X10" s="163"/>
      <c r="Y10" s="127"/>
    </row>
    <row r="11" spans="1:24" ht="15.75" thickBot="1">
      <c r="A11" s="26"/>
      <c r="B11" s="26"/>
      <c r="C11" s="26"/>
      <c r="E11" s="26"/>
      <c r="F11" s="26"/>
      <c r="G11" s="26"/>
      <c r="H11" s="26"/>
      <c r="I11" s="26"/>
      <c r="J11" s="26"/>
      <c r="K11" s="26"/>
      <c r="X11" s="163"/>
    </row>
    <row r="12" spans="1:24" ht="15.75" thickBot="1">
      <c r="A12" s="371" t="s">
        <v>46</v>
      </c>
      <c r="B12" s="372"/>
      <c r="C12" s="372"/>
      <c r="D12" s="372"/>
      <c r="E12" s="372"/>
      <c r="F12" s="372"/>
      <c r="G12" s="372"/>
      <c r="H12" s="373"/>
      <c r="I12" s="26"/>
      <c r="J12" s="26"/>
      <c r="K12" s="26"/>
      <c r="X12" s="163"/>
    </row>
    <row r="13" spans="1:24" ht="15.75" thickBot="1">
      <c r="A13" s="36" t="s">
        <v>27</v>
      </c>
      <c r="B13" s="236" t="s">
        <v>29</v>
      </c>
      <c r="C13" s="36" t="s">
        <v>24</v>
      </c>
      <c r="D13" s="382" t="s">
        <v>33</v>
      </c>
      <c r="E13" s="382"/>
      <c r="F13" s="382"/>
      <c r="G13" s="382"/>
      <c r="H13" s="382"/>
      <c r="I13" s="383" t="s">
        <v>34</v>
      </c>
      <c r="J13" s="382"/>
      <c r="K13" s="371" t="s">
        <v>35</v>
      </c>
      <c r="L13" s="384"/>
      <c r="M13" s="372" t="s">
        <v>36</v>
      </c>
      <c r="N13" s="384"/>
      <c r="O13" s="372" t="s">
        <v>37</v>
      </c>
      <c r="P13" s="384"/>
      <c r="Q13" s="372" t="s">
        <v>38</v>
      </c>
      <c r="R13" s="384"/>
      <c r="S13" s="372" t="s">
        <v>39</v>
      </c>
      <c r="T13" s="373"/>
      <c r="U13" s="371" t="s">
        <v>32</v>
      </c>
      <c r="V13" s="372"/>
      <c r="W13" s="36" t="s">
        <v>30</v>
      </c>
      <c r="X13" s="36" t="s">
        <v>31</v>
      </c>
    </row>
    <row r="14" spans="1:24" ht="15">
      <c r="A14" s="28">
        <v>3</v>
      </c>
      <c r="B14" s="237" t="s">
        <v>74</v>
      </c>
      <c r="C14" s="249">
        <v>0.3958333333333333</v>
      </c>
      <c r="D14" s="228" t="s">
        <v>1</v>
      </c>
      <c r="E14" s="228" t="str">
        <f aca="true" t="shared" si="0" ref="E14:E23">VLOOKUP(D14,$A$5:$I$9,2)</f>
        <v>Nore Colla</v>
      </c>
      <c r="F14" s="228" t="s">
        <v>8</v>
      </c>
      <c r="G14" s="228" t="str">
        <f aca="true" t="shared" si="1" ref="G14:G23">VLOOKUP(H14,$A$5:$I$9,2)</f>
        <v>Lola Sevilla</v>
      </c>
      <c r="H14" s="228" t="s">
        <v>2</v>
      </c>
      <c r="I14" s="237" t="s">
        <v>5</v>
      </c>
      <c r="J14" s="228" t="str">
        <f aca="true" t="shared" si="2" ref="J14:J22">VLOOKUP(I14,$A$5:$I$9,2)</f>
        <v>Emma Dantinne</v>
      </c>
      <c r="K14" s="40"/>
      <c r="L14" s="44"/>
      <c r="M14" s="230"/>
      <c r="N14" s="44"/>
      <c r="O14" s="230"/>
      <c r="P14" s="44"/>
      <c r="Q14" s="230"/>
      <c r="R14" s="44"/>
      <c r="S14" s="230"/>
      <c r="T14" s="42"/>
      <c r="U14" s="237">
        <f>IF(K14&gt;L14,1,0)+IF(M14&gt;N14,1,0)+IF(O14&gt;P14,1,0)+IF(Q14&gt;R14,1,0)+IF(S14&gt;T14,1,0)</f>
        <v>0</v>
      </c>
      <c r="V14" s="229">
        <f>IF(K14&lt;L14,1,0)+IF(M14&lt;N14,1,0)+IF(O14&lt;P14,1,0)+IF(Q14&lt;R14,1,0)+IF(S14&lt;T14,1,0)</f>
        <v>0</v>
      </c>
      <c r="W14" s="29">
        <f>IF(U14&gt;V14,D14,IF(U14&lt;V14,H14,""))</f>
      </c>
      <c r="X14" s="28">
        <f>IF(U14&gt;V14,H14,IF(U14&lt;V14,D14,""))</f>
      </c>
    </row>
    <row r="15" spans="1:25" ht="15">
      <c r="A15" s="29">
        <v>4</v>
      </c>
      <c r="B15" s="231" t="s">
        <v>74</v>
      </c>
      <c r="C15" s="100">
        <v>0.3958333333333333</v>
      </c>
      <c r="D15" s="163" t="s">
        <v>3</v>
      </c>
      <c r="E15" s="163" t="str">
        <f t="shared" si="0"/>
        <v>Ella Aelst</v>
      </c>
      <c r="F15" s="163" t="s">
        <v>8</v>
      </c>
      <c r="G15" s="163" t="str">
        <f t="shared" si="1"/>
        <v>Cato Verleye</v>
      </c>
      <c r="H15" s="163" t="s">
        <v>4</v>
      </c>
      <c r="I15" s="231"/>
      <c r="J15" s="163" t="s">
        <v>279</v>
      </c>
      <c r="K15" s="41"/>
      <c r="L15" s="45"/>
      <c r="M15" s="248"/>
      <c r="N15" s="45"/>
      <c r="O15" s="248"/>
      <c r="P15" s="45"/>
      <c r="Q15" s="248"/>
      <c r="R15" s="45"/>
      <c r="S15" s="248"/>
      <c r="T15" s="43"/>
      <c r="U15" s="231">
        <f aca="true" t="shared" si="3" ref="U15:U23">IF(K15&gt;L15,1,0)+IF(M15&gt;N15,1,0)+IF(O15&gt;P15,1,0)+IF(Q15&gt;R15,1,0)+IF(S15&gt;T15,1,0)</f>
        <v>0</v>
      </c>
      <c r="V15" s="226">
        <f aca="true" t="shared" si="4" ref="V15:V23">IF(K15&lt;L15,1,0)+IF(M15&lt;N15,1,0)+IF(O15&lt;P15,1,0)+IF(Q15&lt;R15,1,0)+IF(S15&lt;T15,1,0)</f>
        <v>0</v>
      </c>
      <c r="W15" s="29">
        <f aca="true" t="shared" si="5" ref="W15:W23">IF(U15&gt;V15,D15,IF(U15&lt;V15,H15,""))</f>
      </c>
      <c r="X15" s="29">
        <f aca="true" t="shared" si="6" ref="X15:X23">IF(U15&gt;V15,H15,IF(U15&lt;V15,D15,""))</f>
      </c>
      <c r="Y15" s="127"/>
    </row>
    <row r="16" spans="1:25" ht="15">
      <c r="A16" s="29">
        <v>3</v>
      </c>
      <c r="B16" s="231" t="s">
        <v>74</v>
      </c>
      <c r="C16" s="100">
        <v>0.4131944444444444</v>
      </c>
      <c r="D16" s="163" t="s">
        <v>5</v>
      </c>
      <c r="E16" s="163" t="str">
        <f t="shared" si="0"/>
        <v>Emma Dantinne</v>
      </c>
      <c r="F16" s="163" t="s">
        <v>8</v>
      </c>
      <c r="G16" s="163" t="str">
        <f t="shared" si="1"/>
        <v>Nore Colla</v>
      </c>
      <c r="H16" s="163" t="s">
        <v>1</v>
      </c>
      <c r="I16" s="231" t="s">
        <v>4</v>
      </c>
      <c r="J16" s="163" t="str">
        <f t="shared" si="2"/>
        <v>Cato Verleye</v>
      </c>
      <c r="K16" s="41"/>
      <c r="L16" s="45"/>
      <c r="M16" s="248"/>
      <c r="N16" s="45"/>
      <c r="O16" s="248"/>
      <c r="P16" s="45"/>
      <c r="Q16" s="248"/>
      <c r="R16" s="45"/>
      <c r="S16" s="248"/>
      <c r="T16" s="43"/>
      <c r="U16" s="231">
        <f t="shared" si="3"/>
        <v>0</v>
      </c>
      <c r="V16" s="226">
        <f t="shared" si="4"/>
        <v>0</v>
      </c>
      <c r="W16" s="29">
        <f t="shared" si="5"/>
      </c>
      <c r="X16" s="29">
        <f t="shared" si="6"/>
      </c>
      <c r="Y16" s="127"/>
    </row>
    <row r="17" spans="1:25" ht="15">
      <c r="A17" s="29">
        <v>4</v>
      </c>
      <c r="B17" s="231" t="s">
        <v>74</v>
      </c>
      <c r="C17" s="100">
        <v>0.4131944444444444</v>
      </c>
      <c r="D17" s="163" t="s">
        <v>2</v>
      </c>
      <c r="E17" s="163" t="str">
        <f t="shared" si="0"/>
        <v>Lola Sevilla</v>
      </c>
      <c r="F17" s="163" t="s">
        <v>8</v>
      </c>
      <c r="G17" s="163" t="str">
        <f t="shared" si="1"/>
        <v>Ella Aelst</v>
      </c>
      <c r="H17" s="163" t="s">
        <v>3</v>
      </c>
      <c r="I17" s="231"/>
      <c r="J17" s="163" t="s">
        <v>279</v>
      </c>
      <c r="K17" s="41"/>
      <c r="L17" s="45"/>
      <c r="M17" s="248"/>
      <c r="N17" s="45"/>
      <c r="O17" s="248"/>
      <c r="P17" s="45"/>
      <c r="Q17" s="248"/>
      <c r="R17" s="45"/>
      <c r="S17" s="248"/>
      <c r="T17" s="43"/>
      <c r="U17" s="231">
        <f t="shared" si="3"/>
        <v>0</v>
      </c>
      <c r="V17" s="226">
        <f t="shared" si="4"/>
        <v>0</v>
      </c>
      <c r="W17" s="29">
        <f t="shared" si="5"/>
      </c>
      <c r="X17" s="29">
        <f t="shared" si="6"/>
      </c>
      <c r="Y17" s="127"/>
    </row>
    <row r="18" spans="1:25" ht="15">
      <c r="A18" s="29">
        <v>3</v>
      </c>
      <c r="B18" s="231" t="s">
        <v>74</v>
      </c>
      <c r="C18" s="100">
        <v>0.4305555555555556</v>
      </c>
      <c r="D18" s="163" t="s">
        <v>4</v>
      </c>
      <c r="E18" s="163" t="str">
        <f t="shared" si="0"/>
        <v>Cato Verleye</v>
      </c>
      <c r="F18" s="163" t="s">
        <v>8</v>
      </c>
      <c r="G18" s="163" t="str">
        <f t="shared" si="1"/>
        <v>Emma Dantinne</v>
      </c>
      <c r="H18" s="163" t="s">
        <v>5</v>
      </c>
      <c r="I18" s="231" t="s">
        <v>2</v>
      </c>
      <c r="J18" s="163" t="str">
        <f t="shared" si="2"/>
        <v>Lola Sevilla</v>
      </c>
      <c r="K18" s="41"/>
      <c r="L18" s="45"/>
      <c r="M18" s="248"/>
      <c r="N18" s="45"/>
      <c r="O18" s="248"/>
      <c r="P18" s="45"/>
      <c r="Q18" s="248"/>
      <c r="R18" s="45"/>
      <c r="S18" s="248"/>
      <c r="T18" s="43"/>
      <c r="U18" s="231">
        <f t="shared" si="3"/>
        <v>0</v>
      </c>
      <c r="V18" s="226">
        <f t="shared" si="4"/>
        <v>0</v>
      </c>
      <c r="W18" s="29">
        <f t="shared" si="5"/>
      </c>
      <c r="X18" s="29">
        <f t="shared" si="6"/>
      </c>
      <c r="Y18" s="127"/>
    </row>
    <row r="19" spans="1:25" ht="15">
      <c r="A19" s="29">
        <v>4</v>
      </c>
      <c r="B19" s="231" t="s">
        <v>74</v>
      </c>
      <c r="C19" s="100">
        <v>0.4305555555555556</v>
      </c>
      <c r="D19" s="163" t="s">
        <v>1</v>
      </c>
      <c r="E19" s="163" t="str">
        <f t="shared" si="0"/>
        <v>Nore Colla</v>
      </c>
      <c r="F19" s="163" t="s">
        <v>8</v>
      </c>
      <c r="G19" s="163" t="str">
        <f t="shared" si="1"/>
        <v>Ella Aelst</v>
      </c>
      <c r="H19" s="163" t="s">
        <v>3</v>
      </c>
      <c r="I19" s="231"/>
      <c r="J19" s="163" t="s">
        <v>279</v>
      </c>
      <c r="K19" s="41"/>
      <c r="L19" s="45"/>
      <c r="M19" s="248"/>
      <c r="N19" s="45"/>
      <c r="O19" s="248"/>
      <c r="P19" s="45"/>
      <c r="Q19" s="248"/>
      <c r="R19" s="45"/>
      <c r="S19" s="248"/>
      <c r="T19" s="43"/>
      <c r="U19" s="231">
        <f t="shared" si="3"/>
        <v>0</v>
      </c>
      <c r="V19" s="226">
        <f t="shared" si="4"/>
        <v>0</v>
      </c>
      <c r="W19" s="29">
        <f t="shared" si="5"/>
      </c>
      <c r="X19" s="29">
        <f t="shared" si="6"/>
      </c>
      <c r="Y19" s="127"/>
    </row>
    <row r="20" spans="1:25" ht="15">
      <c r="A20" s="29">
        <v>3</v>
      </c>
      <c r="B20" s="231" t="s">
        <v>74</v>
      </c>
      <c r="C20" s="100">
        <v>0.4479166666666667</v>
      </c>
      <c r="D20" s="163" t="s">
        <v>5</v>
      </c>
      <c r="E20" s="163" t="str">
        <f t="shared" si="0"/>
        <v>Emma Dantinne</v>
      </c>
      <c r="F20" s="163" t="s">
        <v>8</v>
      </c>
      <c r="G20" s="163" t="str">
        <f t="shared" si="1"/>
        <v>Lola Sevilla</v>
      </c>
      <c r="H20" s="163" t="s">
        <v>2</v>
      </c>
      <c r="I20" s="231" t="s">
        <v>3</v>
      </c>
      <c r="J20" s="163" t="str">
        <f t="shared" si="2"/>
        <v>Ella Aelst</v>
      </c>
      <c r="K20" s="41"/>
      <c r="L20" s="45"/>
      <c r="M20" s="248"/>
      <c r="N20" s="45"/>
      <c r="O20" s="248"/>
      <c r="P20" s="45"/>
      <c r="Q20" s="248"/>
      <c r="R20" s="45"/>
      <c r="S20" s="248"/>
      <c r="T20" s="43"/>
      <c r="U20" s="231">
        <f t="shared" si="3"/>
        <v>0</v>
      </c>
      <c r="V20" s="226">
        <f t="shared" si="4"/>
        <v>0</v>
      </c>
      <c r="W20" s="29">
        <f t="shared" si="5"/>
      </c>
      <c r="X20" s="29">
        <f t="shared" si="6"/>
      </c>
      <c r="Y20" s="127"/>
    </row>
    <row r="21" spans="1:25" ht="15">
      <c r="A21" s="29">
        <v>4</v>
      </c>
      <c r="B21" s="231" t="s">
        <v>74</v>
      </c>
      <c r="C21" s="100">
        <v>0.4479166666666667</v>
      </c>
      <c r="D21" s="163" t="s">
        <v>4</v>
      </c>
      <c r="E21" s="163" t="str">
        <f t="shared" si="0"/>
        <v>Cato Verleye</v>
      </c>
      <c r="F21" s="163" t="s">
        <v>8</v>
      </c>
      <c r="G21" s="163" t="str">
        <f t="shared" si="1"/>
        <v>Nore Colla</v>
      </c>
      <c r="H21" s="163" t="s">
        <v>1</v>
      </c>
      <c r="I21" s="231"/>
      <c r="J21" s="163" t="s">
        <v>279</v>
      </c>
      <c r="K21" s="41"/>
      <c r="L21" s="45"/>
      <c r="M21" s="248"/>
      <c r="N21" s="45"/>
      <c r="O21" s="248"/>
      <c r="P21" s="45"/>
      <c r="Q21" s="248"/>
      <c r="R21" s="45"/>
      <c r="S21" s="248"/>
      <c r="T21" s="43"/>
      <c r="U21" s="231">
        <f t="shared" si="3"/>
        <v>0</v>
      </c>
      <c r="V21" s="226">
        <f t="shared" si="4"/>
        <v>0</v>
      </c>
      <c r="W21" s="29">
        <f t="shared" si="5"/>
      </c>
      <c r="X21" s="29">
        <f t="shared" si="6"/>
      </c>
      <c r="Y21" s="127"/>
    </row>
    <row r="22" spans="1:24" ht="15">
      <c r="A22" s="29">
        <v>3</v>
      </c>
      <c r="B22" s="231" t="s">
        <v>74</v>
      </c>
      <c r="C22" s="100">
        <v>0.46527777777777773</v>
      </c>
      <c r="D22" s="163" t="s">
        <v>3</v>
      </c>
      <c r="E22" s="163" t="str">
        <f t="shared" si="0"/>
        <v>Ella Aelst</v>
      </c>
      <c r="F22" s="163" t="s">
        <v>8</v>
      </c>
      <c r="G22" s="163" t="str">
        <f t="shared" si="1"/>
        <v>Emma Dantinne</v>
      </c>
      <c r="H22" s="163" t="s">
        <v>5</v>
      </c>
      <c r="I22" s="231" t="s">
        <v>1</v>
      </c>
      <c r="J22" s="163" t="str">
        <f t="shared" si="2"/>
        <v>Nore Colla</v>
      </c>
      <c r="K22" s="41"/>
      <c r="L22" s="45"/>
      <c r="M22" s="248"/>
      <c r="N22" s="45"/>
      <c r="O22" s="248"/>
      <c r="P22" s="45"/>
      <c r="Q22" s="248"/>
      <c r="R22" s="45"/>
      <c r="S22" s="248"/>
      <c r="T22" s="43"/>
      <c r="U22" s="231">
        <f t="shared" si="3"/>
        <v>0</v>
      </c>
      <c r="V22" s="226">
        <f t="shared" si="4"/>
        <v>0</v>
      </c>
      <c r="W22" s="29">
        <f t="shared" si="5"/>
      </c>
      <c r="X22" s="29">
        <f t="shared" si="6"/>
      </c>
    </row>
    <row r="23" spans="1:24" ht="15.75" thickBot="1">
      <c r="A23" s="30">
        <v>4</v>
      </c>
      <c r="B23" s="232" t="s">
        <v>74</v>
      </c>
      <c r="C23" s="101">
        <v>0.46527777777777773</v>
      </c>
      <c r="D23" s="233" t="s">
        <v>2</v>
      </c>
      <c r="E23" s="233" t="str">
        <f t="shared" si="0"/>
        <v>Lola Sevilla</v>
      </c>
      <c r="F23" s="233" t="s">
        <v>8</v>
      </c>
      <c r="G23" s="233" t="str">
        <f t="shared" si="1"/>
        <v>Cato Verleye</v>
      </c>
      <c r="H23" s="233" t="s">
        <v>4</v>
      </c>
      <c r="I23" s="232"/>
      <c r="J23" s="233" t="s">
        <v>279</v>
      </c>
      <c r="K23" s="47"/>
      <c r="L23" s="46"/>
      <c r="M23" s="235"/>
      <c r="N23" s="46"/>
      <c r="O23" s="235"/>
      <c r="P23" s="46"/>
      <c r="Q23" s="235"/>
      <c r="R23" s="46"/>
      <c r="S23" s="235"/>
      <c r="T23" s="48"/>
      <c r="U23" s="232">
        <f t="shared" si="3"/>
        <v>0</v>
      </c>
      <c r="V23" s="234">
        <f t="shared" si="4"/>
        <v>0</v>
      </c>
      <c r="W23" s="30">
        <f t="shared" si="5"/>
      </c>
      <c r="X23" s="30">
        <f t="shared" si="6"/>
      </c>
    </row>
    <row r="24" spans="7:23" ht="15"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7:23" ht="1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7:23" ht="1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7:23" ht="15"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7:23" ht="15"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7:23" ht="15"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7:23" ht="15"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7:23" ht="15"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</sheetData>
  <sheetProtection/>
  <mergeCells count="42">
    <mergeCell ref="O13:P13"/>
    <mergeCell ref="Q13:R13"/>
    <mergeCell ref="S13:T13"/>
    <mergeCell ref="U13:V13"/>
    <mergeCell ref="A12:H12"/>
    <mergeCell ref="D13:H13"/>
    <mergeCell ref="I13:J13"/>
    <mergeCell ref="K13:L13"/>
    <mergeCell ref="M13:N13"/>
    <mergeCell ref="B9:E9"/>
    <mergeCell ref="F9:G9"/>
    <mergeCell ref="H9:I9"/>
    <mergeCell ref="O9:P9"/>
    <mergeCell ref="Q9:X9"/>
    <mergeCell ref="B8:E8"/>
    <mergeCell ref="F8:G8"/>
    <mergeCell ref="H8:I8"/>
    <mergeCell ref="O8:P8"/>
    <mergeCell ref="Q8:X8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7:E7"/>
    <mergeCell ref="F7:G7"/>
    <mergeCell ref="H7:I7"/>
    <mergeCell ref="O7:P7"/>
    <mergeCell ref="Q7:X7"/>
  </mergeCells>
  <printOptions/>
  <pageMargins left="0.7" right="0.7" top="0.75" bottom="0.75" header="0.3" footer="0.3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H88"/>
  <sheetViews>
    <sheetView zoomScalePageLayoutView="0" workbookViewId="0" topLeftCell="A1">
      <selection activeCell="B16" sqref="B16"/>
    </sheetView>
  </sheetViews>
  <sheetFormatPr defaultColWidth="9.00390625" defaultRowHeight="25.5" customHeight="1"/>
  <cols>
    <col min="1" max="1" width="10.7109375" style="118" bestFit="1" customWidth="1"/>
    <col min="2" max="2" width="30.8515625" style="118" bestFit="1" customWidth="1"/>
    <col min="3" max="7" width="11.57421875" style="222" customWidth="1"/>
    <col min="8" max="8" width="14.57421875" style="222" customWidth="1"/>
    <col min="9" max="16384" width="9.00390625" style="118" customWidth="1"/>
  </cols>
  <sheetData>
    <row r="1" spans="1:8" ht="25.5" customHeight="1">
      <c r="A1" s="261" t="s">
        <v>251</v>
      </c>
      <c r="B1" s="261"/>
      <c r="C1" s="261"/>
      <c r="D1" s="261"/>
      <c r="E1" s="261"/>
      <c r="F1" s="261"/>
      <c r="G1" s="261"/>
      <c r="H1" s="262" t="s">
        <v>276</v>
      </c>
    </row>
    <row r="2" spans="1:8" ht="25.5" customHeight="1">
      <c r="A2" s="118" t="s">
        <v>75</v>
      </c>
      <c r="B2" s="118" t="s">
        <v>281</v>
      </c>
      <c r="H2" s="263"/>
    </row>
    <row r="3" spans="1:2" ht="25.5" customHeight="1">
      <c r="A3" s="118" t="s">
        <v>27</v>
      </c>
      <c r="B3" s="118" t="s">
        <v>245</v>
      </c>
    </row>
    <row r="4" spans="1:2" ht="25.5" customHeight="1">
      <c r="A4" s="118" t="s">
        <v>34</v>
      </c>
      <c r="B4" s="118" t="s">
        <v>272</v>
      </c>
    </row>
    <row r="5" spans="2:8" ht="25.5" customHeight="1">
      <c r="B5" s="119"/>
      <c r="C5" s="120">
        <v>1</v>
      </c>
      <c r="D5" s="120">
        <v>2</v>
      </c>
      <c r="E5" s="120">
        <v>3</v>
      </c>
      <c r="F5" s="120">
        <v>4</v>
      </c>
      <c r="G5" s="120">
        <v>5</v>
      </c>
      <c r="H5" s="120" t="s">
        <v>76</v>
      </c>
    </row>
    <row r="6" spans="1:8" ht="27.75" customHeight="1">
      <c r="A6" s="222" t="s">
        <v>16</v>
      </c>
      <c r="B6" s="120" t="s">
        <v>55</v>
      </c>
      <c r="C6" s="120"/>
      <c r="D6" s="120"/>
      <c r="E6" s="120"/>
      <c r="F6" s="120"/>
      <c r="G6" s="120"/>
      <c r="H6" s="120"/>
    </row>
    <row r="7" spans="1:8" ht="27.75" customHeight="1">
      <c r="A7" s="222" t="s">
        <v>268</v>
      </c>
      <c r="B7" s="120" t="s">
        <v>147</v>
      </c>
      <c r="C7" s="120"/>
      <c r="D7" s="120"/>
      <c r="E7" s="120"/>
      <c r="F7" s="120"/>
      <c r="G7" s="120"/>
      <c r="H7" s="120"/>
    </row>
    <row r="10" spans="1:8" ht="25.5" customHeight="1">
      <c r="A10" s="261" t="s">
        <v>251</v>
      </c>
      <c r="B10" s="261"/>
      <c r="C10" s="261"/>
      <c r="D10" s="261"/>
      <c r="E10" s="261"/>
      <c r="F10" s="261"/>
      <c r="G10" s="261"/>
      <c r="H10" s="262" t="s">
        <v>277</v>
      </c>
    </row>
    <row r="11" spans="1:8" ht="25.5" customHeight="1">
      <c r="A11" s="118" t="s">
        <v>75</v>
      </c>
      <c r="B11" s="118" t="s">
        <v>281</v>
      </c>
      <c r="H11" s="263"/>
    </row>
    <row r="12" spans="1:2" ht="25.5" customHeight="1">
      <c r="A12" s="118" t="s">
        <v>27</v>
      </c>
      <c r="B12" s="118" t="s">
        <v>248</v>
      </c>
    </row>
    <row r="13" spans="1:2" ht="25.5" customHeight="1">
      <c r="A13" s="118" t="s">
        <v>34</v>
      </c>
      <c r="B13" s="118" t="s">
        <v>282</v>
      </c>
    </row>
    <row r="14" spans="2:8" ht="25.5" customHeight="1">
      <c r="B14" s="119"/>
      <c r="C14" s="120">
        <v>1</v>
      </c>
      <c r="D14" s="120">
        <v>2</v>
      </c>
      <c r="E14" s="120">
        <v>3</v>
      </c>
      <c r="F14" s="120">
        <v>4</v>
      </c>
      <c r="G14" s="120">
        <v>5</v>
      </c>
      <c r="H14" s="120" t="s">
        <v>76</v>
      </c>
    </row>
    <row r="15" spans="1:8" ht="27.75" customHeight="1">
      <c r="A15" s="222" t="s">
        <v>259</v>
      </c>
      <c r="B15" s="120" t="s">
        <v>87</v>
      </c>
      <c r="C15" s="120"/>
      <c r="D15" s="120"/>
      <c r="E15" s="120"/>
      <c r="F15" s="120"/>
      <c r="G15" s="120"/>
      <c r="H15" s="120"/>
    </row>
    <row r="16" spans="1:8" ht="27.75" customHeight="1">
      <c r="A16" s="222" t="s">
        <v>269</v>
      </c>
      <c r="B16" s="120" t="s">
        <v>150</v>
      </c>
      <c r="C16" s="120"/>
      <c r="D16" s="120"/>
      <c r="E16" s="120"/>
      <c r="F16" s="120"/>
      <c r="G16" s="120"/>
      <c r="H16" s="120"/>
    </row>
    <row r="19" spans="1:8" ht="25.5" customHeight="1">
      <c r="A19" s="261" t="s">
        <v>251</v>
      </c>
      <c r="B19" s="261"/>
      <c r="C19" s="261"/>
      <c r="D19" s="261"/>
      <c r="E19" s="261"/>
      <c r="F19" s="261"/>
      <c r="G19" s="261"/>
      <c r="H19" s="262" t="s">
        <v>276</v>
      </c>
    </row>
    <row r="20" spans="1:8" ht="25.5" customHeight="1">
      <c r="A20" s="118" t="s">
        <v>75</v>
      </c>
      <c r="B20" s="118" t="s">
        <v>281</v>
      </c>
      <c r="H20" s="263"/>
    </row>
    <row r="21" spans="1:2" ht="25.5" customHeight="1">
      <c r="A21" s="118" t="s">
        <v>27</v>
      </c>
      <c r="B21" s="118" t="s">
        <v>246</v>
      </c>
    </row>
    <row r="22" spans="1:2" ht="25.5" customHeight="1">
      <c r="A22" s="118" t="s">
        <v>34</v>
      </c>
      <c r="B22" s="118" t="s">
        <v>271</v>
      </c>
    </row>
    <row r="23" spans="2:8" ht="25.5" customHeight="1">
      <c r="B23" s="119"/>
      <c r="C23" s="120">
        <v>1</v>
      </c>
      <c r="D23" s="120">
        <v>2</v>
      </c>
      <c r="E23" s="120">
        <v>3</v>
      </c>
      <c r="F23" s="120">
        <v>4</v>
      </c>
      <c r="G23" s="120">
        <v>5</v>
      </c>
      <c r="H23" s="120" t="s">
        <v>76</v>
      </c>
    </row>
    <row r="24" spans="1:8" ht="27.75" customHeight="1">
      <c r="A24" s="222" t="s">
        <v>260</v>
      </c>
      <c r="B24" s="120" t="s">
        <v>97</v>
      </c>
      <c r="C24" s="120"/>
      <c r="D24" s="120"/>
      <c r="E24" s="120"/>
      <c r="F24" s="120"/>
      <c r="G24" s="120"/>
      <c r="H24" s="120"/>
    </row>
    <row r="25" spans="1:8" ht="27.75" customHeight="1">
      <c r="A25" s="222" t="s">
        <v>16</v>
      </c>
      <c r="B25" s="120" t="s">
        <v>55</v>
      </c>
      <c r="C25" s="120"/>
      <c r="D25" s="120"/>
      <c r="E25" s="120"/>
      <c r="F25" s="120"/>
      <c r="G25" s="120"/>
      <c r="H25" s="120"/>
    </row>
    <row r="28" spans="1:8" ht="25.5" customHeight="1">
      <c r="A28" s="261" t="s">
        <v>251</v>
      </c>
      <c r="B28" s="261"/>
      <c r="C28" s="261"/>
      <c r="D28" s="261"/>
      <c r="E28" s="261"/>
      <c r="F28" s="261"/>
      <c r="G28" s="261"/>
      <c r="H28" s="262" t="s">
        <v>277</v>
      </c>
    </row>
    <row r="29" spans="1:8" ht="25.5" customHeight="1">
      <c r="A29" s="118" t="s">
        <v>75</v>
      </c>
      <c r="B29" s="118" t="s">
        <v>281</v>
      </c>
      <c r="H29" s="263"/>
    </row>
    <row r="30" spans="1:2" ht="25.5" customHeight="1">
      <c r="A30" s="118" t="s">
        <v>27</v>
      </c>
      <c r="B30" s="118" t="s">
        <v>249</v>
      </c>
    </row>
    <row r="31" spans="1:2" ht="25.5" customHeight="1">
      <c r="A31" s="118" t="s">
        <v>34</v>
      </c>
      <c r="B31" s="118" t="s">
        <v>282</v>
      </c>
    </row>
    <row r="32" spans="2:8" ht="25.5" customHeight="1">
      <c r="B32" s="119"/>
      <c r="C32" s="120">
        <v>1</v>
      </c>
      <c r="D32" s="120">
        <v>2</v>
      </c>
      <c r="E32" s="120">
        <v>3</v>
      </c>
      <c r="F32" s="120">
        <v>4</v>
      </c>
      <c r="G32" s="120">
        <v>5</v>
      </c>
      <c r="H32" s="120" t="s">
        <v>76</v>
      </c>
    </row>
    <row r="33" spans="1:8" ht="27.75" customHeight="1">
      <c r="A33" s="222" t="s">
        <v>268</v>
      </c>
      <c r="B33" s="120" t="s">
        <v>147</v>
      </c>
      <c r="C33" s="120"/>
      <c r="D33" s="120"/>
      <c r="E33" s="120"/>
      <c r="F33" s="120"/>
      <c r="G33" s="120"/>
      <c r="H33" s="120"/>
    </row>
    <row r="34" spans="1:8" ht="27.75" customHeight="1">
      <c r="A34" s="222" t="s">
        <v>259</v>
      </c>
      <c r="B34" s="120" t="s">
        <v>87</v>
      </c>
      <c r="C34" s="120"/>
      <c r="D34" s="120"/>
      <c r="E34" s="120"/>
      <c r="F34" s="120"/>
      <c r="G34" s="120"/>
      <c r="H34" s="120"/>
    </row>
    <row r="37" spans="1:8" ht="25.5" customHeight="1">
      <c r="A37" s="261" t="s">
        <v>251</v>
      </c>
      <c r="B37" s="261"/>
      <c r="C37" s="261"/>
      <c r="D37" s="261"/>
      <c r="E37" s="261"/>
      <c r="F37" s="261"/>
      <c r="G37" s="261"/>
      <c r="H37" s="262" t="s">
        <v>276</v>
      </c>
    </row>
    <row r="38" spans="1:8" ht="25.5" customHeight="1">
      <c r="A38" s="118" t="s">
        <v>75</v>
      </c>
      <c r="B38" s="118" t="s">
        <v>281</v>
      </c>
      <c r="H38" s="263"/>
    </row>
    <row r="39" spans="1:2" ht="25.5" customHeight="1">
      <c r="A39" s="118" t="s">
        <v>27</v>
      </c>
      <c r="B39" s="118" t="s">
        <v>247</v>
      </c>
    </row>
    <row r="40" spans="1:2" ht="25.5" customHeight="1">
      <c r="A40" s="118" t="s">
        <v>34</v>
      </c>
      <c r="B40" s="118" t="s">
        <v>273</v>
      </c>
    </row>
    <row r="41" spans="2:8" ht="25.5" customHeight="1">
      <c r="B41" s="119"/>
      <c r="C41" s="120">
        <v>1</v>
      </c>
      <c r="D41" s="120">
        <v>2</v>
      </c>
      <c r="E41" s="120">
        <v>3</v>
      </c>
      <c r="F41" s="120">
        <v>4</v>
      </c>
      <c r="G41" s="120">
        <v>5</v>
      </c>
      <c r="H41" s="120" t="s">
        <v>76</v>
      </c>
    </row>
    <row r="42" spans="1:8" ht="27.75" customHeight="1">
      <c r="A42" s="222" t="s">
        <v>269</v>
      </c>
      <c r="B42" s="120" t="s">
        <v>150</v>
      </c>
      <c r="C42" s="120"/>
      <c r="D42" s="120"/>
      <c r="E42" s="120"/>
      <c r="F42" s="120"/>
      <c r="G42" s="120"/>
      <c r="H42" s="120"/>
    </row>
    <row r="43" spans="1:8" ht="27.75" customHeight="1">
      <c r="A43" s="222" t="s">
        <v>260</v>
      </c>
      <c r="B43" s="120" t="s">
        <v>97</v>
      </c>
      <c r="C43" s="120"/>
      <c r="D43" s="120"/>
      <c r="E43" s="120"/>
      <c r="F43" s="120"/>
      <c r="G43" s="120"/>
      <c r="H43" s="120"/>
    </row>
    <row r="46" spans="1:8" ht="25.5" customHeight="1">
      <c r="A46" s="261" t="s">
        <v>251</v>
      </c>
      <c r="B46" s="261"/>
      <c r="C46" s="261"/>
      <c r="D46" s="261"/>
      <c r="E46" s="261"/>
      <c r="F46" s="261"/>
      <c r="G46" s="261"/>
      <c r="H46" s="262" t="s">
        <v>277</v>
      </c>
    </row>
    <row r="47" spans="1:8" ht="25.5" customHeight="1">
      <c r="A47" s="118" t="s">
        <v>75</v>
      </c>
      <c r="B47" s="118" t="s">
        <v>281</v>
      </c>
      <c r="H47" s="263"/>
    </row>
    <row r="48" spans="1:2" ht="25.5" customHeight="1">
      <c r="A48" s="118" t="s">
        <v>27</v>
      </c>
      <c r="B48" s="118" t="s">
        <v>250</v>
      </c>
    </row>
    <row r="49" spans="1:2" ht="25.5" customHeight="1">
      <c r="A49" s="118" t="s">
        <v>34</v>
      </c>
      <c r="B49" s="118" t="s">
        <v>282</v>
      </c>
    </row>
    <row r="50" spans="2:8" ht="25.5" customHeight="1">
      <c r="B50" s="119"/>
      <c r="C50" s="120">
        <v>1</v>
      </c>
      <c r="D50" s="120">
        <v>2</v>
      </c>
      <c r="E50" s="120">
        <v>3</v>
      </c>
      <c r="F50" s="120">
        <v>4</v>
      </c>
      <c r="G50" s="120">
        <v>5</v>
      </c>
      <c r="H50" s="120" t="s">
        <v>76</v>
      </c>
    </row>
    <row r="51" spans="1:8" ht="27.75" customHeight="1">
      <c r="A51" s="222" t="s">
        <v>16</v>
      </c>
      <c r="B51" s="120" t="s">
        <v>55</v>
      </c>
      <c r="C51" s="120"/>
      <c r="D51" s="120"/>
      <c r="E51" s="120"/>
      <c r="F51" s="120"/>
      <c r="G51" s="120"/>
      <c r="H51" s="120"/>
    </row>
    <row r="52" spans="1:8" ht="27.75" customHeight="1">
      <c r="A52" s="222" t="s">
        <v>259</v>
      </c>
      <c r="B52" s="120" t="s">
        <v>87</v>
      </c>
      <c r="C52" s="120"/>
      <c r="D52" s="120"/>
      <c r="E52" s="120"/>
      <c r="F52" s="120"/>
      <c r="G52" s="120"/>
      <c r="H52" s="120"/>
    </row>
    <row r="55" spans="1:8" ht="25.5" customHeight="1">
      <c r="A55" s="261" t="s">
        <v>251</v>
      </c>
      <c r="B55" s="261"/>
      <c r="C55" s="261"/>
      <c r="D55" s="261"/>
      <c r="E55" s="261"/>
      <c r="F55" s="261"/>
      <c r="G55" s="261"/>
      <c r="H55" s="262" t="s">
        <v>276</v>
      </c>
    </row>
    <row r="56" spans="1:8" ht="25.5" customHeight="1">
      <c r="A56" s="118" t="s">
        <v>75</v>
      </c>
      <c r="B56" s="118" t="s">
        <v>281</v>
      </c>
      <c r="H56" s="263"/>
    </row>
    <row r="57" spans="1:2" ht="25.5" customHeight="1">
      <c r="A57" s="118" t="s">
        <v>27</v>
      </c>
      <c r="B57" s="118" t="s">
        <v>283</v>
      </c>
    </row>
    <row r="58" spans="1:2" ht="25.5" customHeight="1">
      <c r="A58" s="118" t="s">
        <v>34</v>
      </c>
      <c r="B58" s="118" t="s">
        <v>270</v>
      </c>
    </row>
    <row r="59" spans="2:8" ht="25.5" customHeight="1">
      <c r="B59" s="119"/>
      <c r="C59" s="120">
        <v>1</v>
      </c>
      <c r="D59" s="120">
        <v>2</v>
      </c>
      <c r="E59" s="120">
        <v>3</v>
      </c>
      <c r="F59" s="120">
        <v>4</v>
      </c>
      <c r="G59" s="120">
        <v>5</v>
      </c>
      <c r="H59" s="120" t="s">
        <v>76</v>
      </c>
    </row>
    <row r="60" spans="1:8" ht="27.75" customHeight="1">
      <c r="A60" s="222" t="s">
        <v>260</v>
      </c>
      <c r="B60" s="120" t="s">
        <v>97</v>
      </c>
      <c r="C60" s="120"/>
      <c r="D60" s="120"/>
      <c r="E60" s="120"/>
      <c r="F60" s="120"/>
      <c r="G60" s="120"/>
      <c r="H60" s="120"/>
    </row>
    <row r="61" spans="1:8" ht="27.75" customHeight="1">
      <c r="A61" s="222" t="s">
        <v>268</v>
      </c>
      <c r="B61" s="120" t="s">
        <v>147</v>
      </c>
      <c r="C61" s="120"/>
      <c r="D61" s="120"/>
      <c r="E61" s="120"/>
      <c r="F61" s="120"/>
      <c r="G61" s="120"/>
      <c r="H61" s="120"/>
    </row>
    <row r="64" spans="1:8" ht="25.5" customHeight="1">
      <c r="A64" s="261" t="s">
        <v>251</v>
      </c>
      <c r="B64" s="261"/>
      <c r="C64" s="261"/>
      <c r="D64" s="261"/>
      <c r="E64" s="261"/>
      <c r="F64" s="261"/>
      <c r="G64" s="261"/>
      <c r="H64" s="262" t="s">
        <v>277</v>
      </c>
    </row>
    <row r="65" spans="1:8" ht="25.5" customHeight="1">
      <c r="A65" s="118" t="s">
        <v>75</v>
      </c>
      <c r="B65" s="118" t="s">
        <v>281</v>
      </c>
      <c r="H65" s="263"/>
    </row>
    <row r="66" spans="1:2" ht="25.5" customHeight="1">
      <c r="A66" s="118" t="s">
        <v>27</v>
      </c>
      <c r="B66" s="118" t="s">
        <v>284</v>
      </c>
    </row>
    <row r="67" spans="1:2" ht="25.5" customHeight="1">
      <c r="A67" s="118" t="s">
        <v>34</v>
      </c>
      <c r="B67" s="118" t="s">
        <v>282</v>
      </c>
    </row>
    <row r="68" spans="2:8" ht="25.5" customHeight="1">
      <c r="B68" s="119"/>
      <c r="C68" s="120">
        <v>1</v>
      </c>
      <c r="D68" s="120">
        <v>2</v>
      </c>
      <c r="E68" s="120">
        <v>3</v>
      </c>
      <c r="F68" s="120">
        <v>4</v>
      </c>
      <c r="G68" s="120">
        <v>5</v>
      </c>
      <c r="H68" s="120" t="s">
        <v>76</v>
      </c>
    </row>
    <row r="69" spans="1:8" ht="27.75" customHeight="1">
      <c r="A69" s="222" t="s">
        <v>269</v>
      </c>
      <c r="B69" s="120" t="s">
        <v>150</v>
      </c>
      <c r="C69" s="120"/>
      <c r="D69" s="120"/>
      <c r="E69" s="120"/>
      <c r="F69" s="120"/>
      <c r="G69" s="120"/>
      <c r="H69" s="120"/>
    </row>
    <row r="70" spans="1:8" ht="27.75" customHeight="1">
      <c r="A70" s="222" t="s">
        <v>16</v>
      </c>
      <c r="B70" s="120" t="s">
        <v>55</v>
      </c>
      <c r="C70" s="120"/>
      <c r="D70" s="120"/>
      <c r="E70" s="120"/>
      <c r="F70" s="120"/>
      <c r="G70" s="120"/>
      <c r="H70" s="120"/>
    </row>
    <row r="73" spans="1:8" ht="25.5" customHeight="1">
      <c r="A73" s="261" t="s">
        <v>251</v>
      </c>
      <c r="B73" s="261"/>
      <c r="C73" s="261"/>
      <c r="D73" s="261"/>
      <c r="E73" s="261"/>
      <c r="F73" s="261"/>
      <c r="G73" s="261"/>
      <c r="H73" s="262" t="s">
        <v>276</v>
      </c>
    </row>
    <row r="74" spans="1:8" ht="25.5" customHeight="1">
      <c r="A74" s="118" t="s">
        <v>75</v>
      </c>
      <c r="B74" s="118" t="s">
        <v>281</v>
      </c>
      <c r="H74" s="263"/>
    </row>
    <row r="75" spans="1:2" ht="25.5" customHeight="1">
      <c r="A75" s="118" t="s">
        <v>27</v>
      </c>
      <c r="B75" s="118" t="s">
        <v>285</v>
      </c>
    </row>
    <row r="76" spans="1:2" ht="25.5" customHeight="1">
      <c r="A76" s="118" t="s">
        <v>34</v>
      </c>
      <c r="B76" s="118" t="s">
        <v>258</v>
      </c>
    </row>
    <row r="77" spans="2:8" ht="25.5" customHeight="1">
      <c r="B77" s="119"/>
      <c r="C77" s="120">
        <v>1</v>
      </c>
      <c r="D77" s="120">
        <v>2</v>
      </c>
      <c r="E77" s="120">
        <v>3</v>
      </c>
      <c r="F77" s="120">
        <v>4</v>
      </c>
      <c r="G77" s="120">
        <v>5</v>
      </c>
      <c r="H77" s="120" t="s">
        <v>76</v>
      </c>
    </row>
    <row r="78" spans="1:8" ht="27.75" customHeight="1">
      <c r="A78" s="222" t="s">
        <v>259</v>
      </c>
      <c r="B78" s="120" t="s">
        <v>87</v>
      </c>
      <c r="C78" s="120"/>
      <c r="D78" s="120"/>
      <c r="E78" s="120"/>
      <c r="F78" s="120"/>
      <c r="G78" s="120"/>
      <c r="H78" s="120"/>
    </row>
    <row r="79" spans="1:8" ht="27.75" customHeight="1">
      <c r="A79" s="222" t="s">
        <v>260</v>
      </c>
      <c r="B79" s="120" t="s">
        <v>97</v>
      </c>
      <c r="C79" s="120"/>
      <c r="D79" s="120"/>
      <c r="E79" s="120"/>
      <c r="F79" s="120"/>
      <c r="G79" s="120"/>
      <c r="H79" s="120"/>
    </row>
    <row r="82" spans="1:8" ht="25.5" customHeight="1">
      <c r="A82" s="261" t="s">
        <v>251</v>
      </c>
      <c r="B82" s="261"/>
      <c r="C82" s="261"/>
      <c r="D82" s="261"/>
      <c r="E82" s="261"/>
      <c r="F82" s="261"/>
      <c r="G82" s="261"/>
      <c r="H82" s="262" t="s">
        <v>277</v>
      </c>
    </row>
    <row r="83" spans="1:8" ht="25.5" customHeight="1">
      <c r="A83" s="118" t="s">
        <v>75</v>
      </c>
      <c r="B83" s="118" t="s">
        <v>281</v>
      </c>
      <c r="H83" s="263"/>
    </row>
    <row r="84" spans="1:2" ht="25.5" customHeight="1">
      <c r="A84" s="118" t="s">
        <v>27</v>
      </c>
      <c r="B84" s="118" t="s">
        <v>286</v>
      </c>
    </row>
    <row r="85" spans="1:2" ht="25.5" customHeight="1">
      <c r="A85" s="118" t="s">
        <v>34</v>
      </c>
      <c r="B85" s="118" t="s">
        <v>282</v>
      </c>
    </row>
    <row r="86" spans="2:8" ht="25.5" customHeight="1">
      <c r="B86" s="119"/>
      <c r="C86" s="120">
        <v>1</v>
      </c>
      <c r="D86" s="120">
        <v>2</v>
      </c>
      <c r="E86" s="120">
        <v>3</v>
      </c>
      <c r="F86" s="120">
        <v>4</v>
      </c>
      <c r="G86" s="120">
        <v>5</v>
      </c>
      <c r="H86" s="120" t="s">
        <v>76</v>
      </c>
    </row>
    <row r="87" spans="1:8" ht="27.75" customHeight="1">
      <c r="A87" s="222" t="s">
        <v>268</v>
      </c>
      <c r="B87" s="120" t="s">
        <v>147</v>
      </c>
      <c r="C87" s="120"/>
      <c r="D87" s="120"/>
      <c r="E87" s="120"/>
      <c r="F87" s="120"/>
      <c r="G87" s="120"/>
      <c r="H87" s="120"/>
    </row>
    <row r="88" spans="1:8" ht="27.75" customHeight="1">
      <c r="A88" s="222" t="s">
        <v>269</v>
      </c>
      <c r="B88" s="120" t="s">
        <v>150</v>
      </c>
      <c r="C88" s="120"/>
      <c r="D88" s="120"/>
      <c r="E88" s="120"/>
      <c r="F88" s="120"/>
      <c r="G88" s="120"/>
      <c r="H88" s="120"/>
    </row>
  </sheetData>
  <sheetProtection/>
  <mergeCells count="20">
    <mergeCell ref="A82:G82"/>
    <mergeCell ref="H82:H83"/>
    <mergeCell ref="A55:G55"/>
    <mergeCell ref="H55:H56"/>
    <mergeCell ref="A64:G64"/>
    <mergeCell ref="H64:H65"/>
    <mergeCell ref="A73:G73"/>
    <mergeCell ref="H73:H74"/>
    <mergeCell ref="A28:G28"/>
    <mergeCell ref="H28:H29"/>
    <mergeCell ref="A37:G37"/>
    <mergeCell ref="H37:H38"/>
    <mergeCell ref="A46:G46"/>
    <mergeCell ref="H46:H47"/>
    <mergeCell ref="A1:G1"/>
    <mergeCell ref="H1:H2"/>
    <mergeCell ref="A10:G10"/>
    <mergeCell ref="H10:H11"/>
    <mergeCell ref="A19:G19"/>
    <mergeCell ref="H19:H20"/>
  </mergeCells>
  <printOptions/>
  <pageMargins left="0.7" right="0.7" top="0.75" bottom="0.75" header="0.3" footer="0.3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rgb="FFFF0000"/>
  </sheetPr>
  <dimension ref="A1:Z38"/>
  <sheetViews>
    <sheetView showGridLines="0" zoomScalePageLayoutView="0" workbookViewId="0" topLeftCell="A1">
      <selection activeCell="S23" sqref="S23:T27"/>
    </sheetView>
  </sheetViews>
  <sheetFormatPr defaultColWidth="9.140625" defaultRowHeight="15"/>
  <cols>
    <col min="1" max="1" width="5.28125" style="0" bestFit="1" customWidth="1"/>
    <col min="2" max="2" width="10.00390625" style="0" bestFit="1" customWidth="1"/>
    <col min="3" max="5" width="11.00390625" style="0" bestFit="1" customWidth="1"/>
    <col min="6" max="6" width="9.28125" style="0" customWidth="1"/>
    <col min="7" max="7" width="10.7109375" style="0" customWidth="1"/>
    <col min="8" max="8" width="10.8515625" style="0" customWidth="1"/>
    <col min="9" max="9" width="10.57421875" style="0" customWidth="1"/>
    <col min="10" max="10" width="9.7109375" style="0" customWidth="1"/>
    <col min="11" max="11" width="10.57421875" style="0" customWidth="1"/>
    <col min="12" max="12" width="10.8515625" style="0" customWidth="1"/>
    <col min="13" max="13" width="10.00390625" style="0" customWidth="1"/>
    <col min="14" max="14" width="5.28125" style="242" bestFit="1" customWidth="1"/>
    <col min="15" max="15" width="10.00390625" style="0" bestFit="1" customWidth="1"/>
    <col min="16" max="16" width="11.00390625" style="0" bestFit="1" customWidth="1"/>
    <col min="17" max="18" width="9.00390625" style="0" bestFit="1" customWidth="1"/>
    <col min="19" max="19" width="6.8515625" style="0" customWidth="1"/>
    <col min="20" max="20" width="6.421875" style="0" customWidth="1"/>
    <col min="21" max="21" width="10.140625" style="0" bestFit="1" customWidth="1"/>
    <col min="22" max="24" width="11.140625" style="0" bestFit="1" customWidth="1"/>
    <col min="25" max="26" width="11.00390625" style="0" bestFit="1" customWidth="1"/>
  </cols>
  <sheetData>
    <row r="1" spans="1:26" ht="15.75" thickBot="1">
      <c r="A1" t="s">
        <v>24</v>
      </c>
      <c r="B1" s="163">
        <v>1</v>
      </c>
      <c r="C1" s="163">
        <v>2</v>
      </c>
      <c r="D1" s="163">
        <v>3</v>
      </c>
      <c r="E1" s="163">
        <v>4</v>
      </c>
      <c r="F1" s="163">
        <v>5</v>
      </c>
      <c r="G1" s="163">
        <v>6</v>
      </c>
      <c r="H1" s="163">
        <v>7</v>
      </c>
      <c r="I1" s="163">
        <v>8</v>
      </c>
      <c r="J1" s="163">
        <v>9</v>
      </c>
      <c r="K1" s="163">
        <v>10</v>
      </c>
      <c r="L1" s="163">
        <v>11</v>
      </c>
      <c r="M1" s="163">
        <v>12</v>
      </c>
      <c r="N1" s="242" t="s">
        <v>24</v>
      </c>
      <c r="O1" s="163">
        <v>13</v>
      </c>
      <c r="P1" s="163">
        <v>14</v>
      </c>
      <c r="Q1" s="163">
        <v>15</v>
      </c>
      <c r="R1" s="163">
        <v>16</v>
      </c>
      <c r="S1" s="163">
        <v>17</v>
      </c>
      <c r="T1" s="163">
        <v>18</v>
      </c>
      <c r="U1" s="163">
        <v>19</v>
      </c>
      <c r="V1" s="163">
        <v>20</v>
      </c>
      <c r="W1" s="163">
        <v>21</v>
      </c>
      <c r="X1" s="163">
        <v>22</v>
      </c>
      <c r="Y1" s="163">
        <v>23</v>
      </c>
      <c r="Z1" s="163">
        <v>24</v>
      </c>
    </row>
    <row r="2" spans="1:26" ht="15">
      <c r="A2" s="167">
        <v>0.5625</v>
      </c>
      <c r="B2" s="291" t="s">
        <v>169</v>
      </c>
      <c r="C2" s="292"/>
      <c r="D2" s="291" t="s">
        <v>170</v>
      </c>
      <c r="E2" s="292"/>
      <c r="F2" s="269" t="s">
        <v>168</v>
      </c>
      <c r="G2" s="271"/>
      <c r="H2" s="269" t="s">
        <v>167</v>
      </c>
      <c r="I2" s="271"/>
      <c r="J2" s="309" t="s">
        <v>173</v>
      </c>
      <c r="K2" s="304"/>
      <c r="L2" s="297" t="s">
        <v>164</v>
      </c>
      <c r="M2" s="298"/>
      <c r="N2" s="243">
        <v>0.5625</v>
      </c>
      <c r="O2" s="297" t="s">
        <v>165</v>
      </c>
      <c r="P2" s="298"/>
      <c r="Q2" s="297" t="s">
        <v>166</v>
      </c>
      <c r="R2" s="298"/>
      <c r="S2" s="303" t="s">
        <v>174</v>
      </c>
      <c r="T2" s="304"/>
      <c r="U2" s="278" t="s">
        <v>171</v>
      </c>
      <c r="V2" s="279"/>
      <c r="W2" s="278" t="s">
        <v>172</v>
      </c>
      <c r="X2" s="279"/>
      <c r="Y2" s="303" t="s">
        <v>175</v>
      </c>
      <c r="Z2" s="304"/>
    </row>
    <row r="3" spans="1:26" ht="15">
      <c r="A3" s="167">
        <v>0.579861111111111</v>
      </c>
      <c r="B3" s="293"/>
      <c r="C3" s="294"/>
      <c r="D3" s="293"/>
      <c r="E3" s="294"/>
      <c r="F3" s="272"/>
      <c r="G3" s="274"/>
      <c r="H3" s="272"/>
      <c r="I3" s="274"/>
      <c r="J3" s="310"/>
      <c r="K3" s="306"/>
      <c r="L3" s="299"/>
      <c r="M3" s="300"/>
      <c r="N3" s="243">
        <v>0.579861111111111</v>
      </c>
      <c r="O3" s="299"/>
      <c r="P3" s="300"/>
      <c r="Q3" s="299"/>
      <c r="R3" s="300"/>
      <c r="S3" s="305"/>
      <c r="T3" s="306"/>
      <c r="U3" s="280"/>
      <c r="V3" s="281"/>
      <c r="W3" s="280"/>
      <c r="X3" s="281"/>
      <c r="Y3" s="305"/>
      <c r="Z3" s="306"/>
    </row>
    <row r="4" spans="1:26" ht="15">
      <c r="A4" s="167">
        <v>0.597222222222222</v>
      </c>
      <c r="B4" s="293"/>
      <c r="C4" s="294"/>
      <c r="D4" s="293"/>
      <c r="E4" s="294"/>
      <c r="F4" s="272"/>
      <c r="G4" s="274"/>
      <c r="H4" s="272"/>
      <c r="I4" s="274"/>
      <c r="J4" s="310"/>
      <c r="K4" s="306"/>
      <c r="L4" s="299"/>
      <c r="M4" s="300"/>
      <c r="N4" s="243">
        <v>0.597222222222222</v>
      </c>
      <c r="O4" s="299"/>
      <c r="P4" s="300"/>
      <c r="Q4" s="299"/>
      <c r="R4" s="300"/>
      <c r="S4" s="305"/>
      <c r="T4" s="306"/>
      <c r="U4" s="280"/>
      <c r="V4" s="281"/>
      <c r="W4" s="280"/>
      <c r="X4" s="281"/>
      <c r="Y4" s="305"/>
      <c r="Z4" s="306"/>
    </row>
    <row r="5" spans="1:26" ht="15">
      <c r="A5" s="167">
        <v>0.614583333333333</v>
      </c>
      <c r="B5" s="293"/>
      <c r="C5" s="294"/>
      <c r="D5" s="293"/>
      <c r="E5" s="294"/>
      <c r="F5" s="272"/>
      <c r="G5" s="274"/>
      <c r="H5" s="272"/>
      <c r="I5" s="274"/>
      <c r="J5" s="310"/>
      <c r="K5" s="306"/>
      <c r="L5" s="299"/>
      <c r="M5" s="300"/>
      <c r="N5" s="243">
        <v>0.614583333333333</v>
      </c>
      <c r="O5" s="299"/>
      <c r="P5" s="300"/>
      <c r="Q5" s="299"/>
      <c r="R5" s="300"/>
      <c r="S5" s="305"/>
      <c r="T5" s="306"/>
      <c r="U5" s="280"/>
      <c r="V5" s="281"/>
      <c r="W5" s="280"/>
      <c r="X5" s="281"/>
      <c r="Y5" s="305"/>
      <c r="Z5" s="306"/>
    </row>
    <row r="6" spans="1:26" ht="15">
      <c r="A6" s="167">
        <v>0.631944444444444</v>
      </c>
      <c r="B6" s="293"/>
      <c r="C6" s="294"/>
      <c r="D6" s="293"/>
      <c r="E6" s="294"/>
      <c r="F6" s="272"/>
      <c r="G6" s="274"/>
      <c r="H6" s="272"/>
      <c r="I6" s="274"/>
      <c r="J6" s="310"/>
      <c r="K6" s="306"/>
      <c r="L6" s="299"/>
      <c r="M6" s="300"/>
      <c r="N6" s="243">
        <v>0.631944444444444</v>
      </c>
      <c r="O6" s="299"/>
      <c r="P6" s="300"/>
      <c r="Q6" s="299"/>
      <c r="R6" s="300"/>
      <c r="S6" s="305"/>
      <c r="T6" s="306"/>
      <c r="U6" s="280"/>
      <c r="V6" s="281"/>
      <c r="W6" s="280"/>
      <c r="X6" s="281"/>
      <c r="Y6" s="305"/>
      <c r="Z6" s="306"/>
    </row>
    <row r="7" spans="1:26" ht="15">
      <c r="A7" s="167">
        <v>0.649305555555555</v>
      </c>
      <c r="B7" s="293"/>
      <c r="C7" s="294"/>
      <c r="D7" s="293"/>
      <c r="E7" s="294"/>
      <c r="F7" s="272"/>
      <c r="G7" s="274"/>
      <c r="H7" s="272"/>
      <c r="I7" s="274"/>
      <c r="J7" s="310"/>
      <c r="K7" s="306"/>
      <c r="L7" s="299"/>
      <c r="M7" s="300"/>
      <c r="N7" s="243">
        <v>0.649305555555555</v>
      </c>
      <c r="O7" s="299"/>
      <c r="P7" s="300"/>
      <c r="Q7" s="299"/>
      <c r="R7" s="300"/>
      <c r="S7" s="305"/>
      <c r="T7" s="306"/>
      <c r="U7" s="280"/>
      <c r="V7" s="281"/>
      <c r="W7" s="280"/>
      <c r="X7" s="281"/>
      <c r="Y7" s="305"/>
      <c r="Z7" s="306"/>
    </row>
    <row r="8" spans="1:26" ht="15">
      <c r="A8" s="167">
        <v>0.666666666666666</v>
      </c>
      <c r="B8" s="293"/>
      <c r="C8" s="294"/>
      <c r="D8" s="293"/>
      <c r="E8" s="294"/>
      <c r="F8" s="272"/>
      <c r="G8" s="274"/>
      <c r="H8" s="272"/>
      <c r="I8" s="274"/>
      <c r="J8" s="310"/>
      <c r="K8" s="306"/>
      <c r="L8" s="299"/>
      <c r="M8" s="300"/>
      <c r="N8" s="243">
        <v>0.666666666666666</v>
      </c>
      <c r="O8" s="299"/>
      <c r="P8" s="300"/>
      <c r="Q8" s="299"/>
      <c r="R8" s="300"/>
      <c r="S8" s="305"/>
      <c r="T8" s="306"/>
      <c r="U8" s="280"/>
      <c r="V8" s="281"/>
      <c r="W8" s="280"/>
      <c r="X8" s="281"/>
      <c r="Y8" s="305"/>
      <c r="Z8" s="306"/>
    </row>
    <row r="9" spans="1:26" ht="15.75" thickBot="1">
      <c r="A9" s="167">
        <v>0.684027777777777</v>
      </c>
      <c r="B9" s="293"/>
      <c r="C9" s="294"/>
      <c r="D9" s="293"/>
      <c r="E9" s="294"/>
      <c r="F9" s="272"/>
      <c r="G9" s="274"/>
      <c r="H9" s="272"/>
      <c r="I9" s="274"/>
      <c r="J9" s="311"/>
      <c r="K9" s="308"/>
      <c r="L9" s="299"/>
      <c r="M9" s="300"/>
      <c r="N9" s="243">
        <v>0.684027777777777</v>
      </c>
      <c r="O9" s="299"/>
      <c r="P9" s="300"/>
      <c r="Q9" s="299"/>
      <c r="R9" s="300"/>
      <c r="S9" s="307"/>
      <c r="T9" s="308"/>
      <c r="U9" s="280"/>
      <c r="V9" s="281"/>
      <c r="W9" s="280"/>
      <c r="X9" s="281"/>
      <c r="Y9" s="307"/>
      <c r="Z9" s="308"/>
    </row>
    <row r="10" spans="1:24" ht="15.75" thickBot="1">
      <c r="A10" s="167">
        <v>0.701388888888888</v>
      </c>
      <c r="B10" s="293"/>
      <c r="C10" s="294"/>
      <c r="D10" s="293"/>
      <c r="E10" s="294"/>
      <c r="F10" s="272"/>
      <c r="G10" s="277"/>
      <c r="H10" s="272"/>
      <c r="I10" s="274"/>
      <c r="L10" s="299"/>
      <c r="M10" s="300"/>
      <c r="N10" s="243">
        <v>0.701388888888888</v>
      </c>
      <c r="O10" s="299"/>
      <c r="P10" s="300"/>
      <c r="Q10" s="299"/>
      <c r="R10" s="300"/>
      <c r="S10" s="182"/>
      <c r="T10" s="182"/>
      <c r="U10" s="280"/>
      <c r="V10" s="281"/>
      <c r="W10" s="280"/>
      <c r="X10" s="281"/>
    </row>
    <row r="11" spans="1:24" ht="15">
      <c r="A11" s="167">
        <v>0.718749999999999</v>
      </c>
      <c r="B11" s="293"/>
      <c r="C11" s="294"/>
      <c r="D11" s="293"/>
      <c r="E11" s="294"/>
      <c r="F11" s="269" t="s">
        <v>168</v>
      </c>
      <c r="G11" s="271"/>
      <c r="H11" s="269" t="s">
        <v>167</v>
      </c>
      <c r="I11" s="270"/>
      <c r="J11" s="271"/>
      <c r="L11" s="299"/>
      <c r="M11" s="300"/>
      <c r="N11" s="243">
        <v>0.718749999999999</v>
      </c>
      <c r="O11" s="299"/>
      <c r="P11" s="300"/>
      <c r="Q11" s="299"/>
      <c r="R11" s="300"/>
      <c r="S11" s="182"/>
      <c r="T11" s="182"/>
      <c r="U11" s="280"/>
      <c r="V11" s="281"/>
      <c r="W11" s="280"/>
      <c r="X11" s="281"/>
    </row>
    <row r="12" spans="1:24" ht="15.75" thickBot="1">
      <c r="A12" s="167">
        <v>0.73611111111111</v>
      </c>
      <c r="B12" s="293"/>
      <c r="C12" s="294"/>
      <c r="D12" s="293"/>
      <c r="E12" s="294"/>
      <c r="F12" s="272"/>
      <c r="G12" s="274"/>
      <c r="H12" s="272"/>
      <c r="I12" s="273"/>
      <c r="J12" s="274"/>
      <c r="L12" s="301"/>
      <c r="M12" s="302"/>
      <c r="N12" s="243">
        <v>0.73611111111111</v>
      </c>
      <c r="O12" s="301"/>
      <c r="P12" s="302"/>
      <c r="Q12" s="299"/>
      <c r="R12" s="300"/>
      <c r="S12" s="182"/>
      <c r="T12" s="182"/>
      <c r="U12" s="282"/>
      <c r="V12" s="283"/>
      <c r="W12" s="282"/>
      <c r="X12" s="283"/>
    </row>
    <row r="13" spans="1:20" ht="15">
      <c r="A13" s="167">
        <v>0.753472222222222</v>
      </c>
      <c r="B13" s="293"/>
      <c r="C13" s="294"/>
      <c r="D13" s="293"/>
      <c r="E13" s="294"/>
      <c r="F13" s="272"/>
      <c r="G13" s="274"/>
      <c r="H13" s="272"/>
      <c r="I13" s="273"/>
      <c r="J13" s="274"/>
      <c r="L13" s="182"/>
      <c r="N13" s="243">
        <v>0.753472222222222</v>
      </c>
      <c r="Q13" s="299"/>
      <c r="R13" s="300"/>
      <c r="S13" s="182"/>
      <c r="T13" s="182"/>
    </row>
    <row r="14" spans="1:20" ht="15">
      <c r="A14" s="167">
        <v>0.770833333333333</v>
      </c>
      <c r="B14" s="293"/>
      <c r="C14" s="294"/>
      <c r="D14" s="293"/>
      <c r="E14" s="294"/>
      <c r="F14" s="272"/>
      <c r="G14" s="274"/>
      <c r="H14" s="272"/>
      <c r="I14" s="273"/>
      <c r="J14" s="274"/>
      <c r="L14" s="182"/>
      <c r="N14" s="243">
        <v>0.770833333333333</v>
      </c>
      <c r="Q14" s="299"/>
      <c r="R14" s="300"/>
      <c r="S14" s="182"/>
      <c r="T14" s="182"/>
    </row>
    <row r="15" spans="1:20" ht="15.75" thickBot="1">
      <c r="A15" s="167">
        <v>0.788194444444444</v>
      </c>
      <c r="B15" s="295"/>
      <c r="C15" s="296"/>
      <c r="D15" s="295"/>
      <c r="E15" s="296"/>
      <c r="F15" s="275"/>
      <c r="G15" s="277"/>
      <c r="H15" s="275"/>
      <c r="I15" s="276"/>
      <c r="J15" s="277"/>
      <c r="K15" s="187"/>
      <c r="L15" s="182"/>
      <c r="N15" s="243">
        <v>0.788194444444444</v>
      </c>
      <c r="Q15" s="301"/>
      <c r="R15" s="302"/>
      <c r="S15" s="182"/>
      <c r="T15" s="182"/>
    </row>
    <row r="16" spans="2:26" ht="6.75" customHeight="1" thickBot="1">
      <c r="B16" s="267"/>
      <c r="C16" s="267"/>
      <c r="D16" s="267"/>
      <c r="E16" s="267"/>
      <c r="F16" s="182"/>
      <c r="G16" s="182"/>
      <c r="L16" s="182"/>
      <c r="M16" s="182"/>
      <c r="O16" s="182"/>
      <c r="P16" s="182"/>
      <c r="Q16" s="182"/>
      <c r="R16" s="182"/>
      <c r="S16" s="182"/>
      <c r="T16" s="182"/>
      <c r="U16" s="182"/>
      <c r="V16" s="267"/>
      <c r="W16" s="267"/>
      <c r="X16" s="267"/>
      <c r="Y16" s="267"/>
      <c r="Z16" s="267"/>
    </row>
    <row r="17" spans="1:24" ht="15">
      <c r="A17" s="167">
        <v>0.3958333333333333</v>
      </c>
      <c r="B17" s="268"/>
      <c r="C17" s="268"/>
      <c r="D17" s="327" t="s">
        <v>280</v>
      </c>
      <c r="E17" s="328"/>
      <c r="F17" s="269" t="s">
        <v>168</v>
      </c>
      <c r="G17" s="271"/>
      <c r="H17" s="269" t="s">
        <v>167</v>
      </c>
      <c r="I17" s="270"/>
      <c r="J17" s="271"/>
      <c r="K17" s="187"/>
      <c r="L17" s="297" t="s">
        <v>274</v>
      </c>
      <c r="M17" s="298"/>
      <c r="N17" s="243">
        <v>0.3958333333333333</v>
      </c>
      <c r="U17" s="278" t="s">
        <v>171</v>
      </c>
      <c r="V17" s="279"/>
      <c r="W17" s="278" t="s">
        <v>172</v>
      </c>
      <c r="X17" s="279"/>
    </row>
    <row r="18" spans="1:24" ht="15">
      <c r="A18" s="167">
        <v>0.4131944444444444</v>
      </c>
      <c r="B18" s="268"/>
      <c r="C18" s="268"/>
      <c r="D18" s="329"/>
      <c r="E18" s="330"/>
      <c r="F18" s="272"/>
      <c r="G18" s="274"/>
      <c r="H18" s="272"/>
      <c r="I18" s="273"/>
      <c r="J18" s="274"/>
      <c r="K18" s="187"/>
      <c r="L18" s="299"/>
      <c r="M18" s="300"/>
      <c r="N18" s="243">
        <v>0.4131944444444444</v>
      </c>
      <c r="U18" s="280"/>
      <c r="V18" s="281"/>
      <c r="W18" s="280"/>
      <c r="X18" s="281"/>
    </row>
    <row r="19" spans="1:24" ht="15.75" thickBot="1">
      <c r="A19" s="167">
        <v>0.430555555555556</v>
      </c>
      <c r="B19" s="268"/>
      <c r="C19" s="268"/>
      <c r="D19" s="329"/>
      <c r="E19" s="330"/>
      <c r="F19" s="272"/>
      <c r="G19" s="274"/>
      <c r="H19" s="272"/>
      <c r="I19" s="273"/>
      <c r="J19" s="274"/>
      <c r="K19" s="187"/>
      <c r="L19" s="299"/>
      <c r="M19" s="300"/>
      <c r="N19" s="243">
        <v>0.430555555555556</v>
      </c>
      <c r="U19" s="282"/>
      <c r="V19" s="283"/>
      <c r="W19" s="282"/>
      <c r="X19" s="283"/>
    </row>
    <row r="20" spans="1:19" ht="15.75" thickBot="1">
      <c r="A20" s="167">
        <v>0.447916666666667</v>
      </c>
      <c r="B20" s="268"/>
      <c r="C20" s="268"/>
      <c r="D20" s="329"/>
      <c r="E20" s="330"/>
      <c r="F20" s="275"/>
      <c r="G20" s="277"/>
      <c r="H20" s="275"/>
      <c r="I20" s="276"/>
      <c r="J20" s="277"/>
      <c r="K20" s="187"/>
      <c r="L20" s="299"/>
      <c r="M20" s="300"/>
      <c r="N20" s="243">
        <v>0.447916666666667</v>
      </c>
      <c r="S20" s="182"/>
    </row>
    <row r="21" spans="1:20" ht="15.75" thickBot="1">
      <c r="A21" s="167">
        <v>0.465277777777778</v>
      </c>
      <c r="D21" s="331"/>
      <c r="E21" s="332"/>
      <c r="L21" s="299"/>
      <c r="M21" s="300"/>
      <c r="N21" s="243">
        <v>0.465277777777778</v>
      </c>
      <c r="S21" s="195"/>
      <c r="T21" s="195"/>
    </row>
    <row r="22" spans="12:20" ht="6.75" customHeight="1" thickBot="1">
      <c r="L22" s="299"/>
      <c r="M22" s="300"/>
      <c r="S22" s="195"/>
      <c r="T22" s="195"/>
    </row>
    <row r="23" spans="1:25" ht="15.75" thickBot="1">
      <c r="A23" s="167">
        <v>0.4791666666666667</v>
      </c>
      <c r="B23" s="323" t="s">
        <v>190</v>
      </c>
      <c r="C23" s="324"/>
      <c r="D23" s="269" t="s">
        <v>191</v>
      </c>
      <c r="E23" s="270"/>
      <c r="F23" s="270"/>
      <c r="G23" s="271"/>
      <c r="H23" s="223" t="s">
        <v>190</v>
      </c>
      <c r="I23" s="187"/>
      <c r="J23" s="287" t="s">
        <v>192</v>
      </c>
      <c r="K23" s="288"/>
      <c r="L23" s="299"/>
      <c r="M23" s="300"/>
      <c r="N23" s="243">
        <v>0.4791666666666667</v>
      </c>
      <c r="O23" s="297" t="s">
        <v>193</v>
      </c>
      <c r="P23" s="314"/>
      <c r="Q23" s="314"/>
      <c r="R23" s="298"/>
      <c r="S23" s="287" t="s">
        <v>288</v>
      </c>
      <c r="T23" s="288"/>
      <c r="U23" s="278" t="s">
        <v>194</v>
      </c>
      <c r="V23" s="333"/>
      <c r="W23" s="333"/>
      <c r="X23" s="279"/>
      <c r="Y23" s="264" t="s">
        <v>275</v>
      </c>
    </row>
    <row r="24" spans="1:25" ht="15.75" thickBot="1">
      <c r="A24" s="167">
        <v>0.5</v>
      </c>
      <c r="B24" s="323" t="s">
        <v>190</v>
      </c>
      <c r="C24" s="324"/>
      <c r="D24" s="275"/>
      <c r="E24" s="276"/>
      <c r="F24" s="276"/>
      <c r="G24" s="277"/>
      <c r="H24" s="223" t="s">
        <v>190</v>
      </c>
      <c r="I24" s="187"/>
      <c r="J24" s="289"/>
      <c r="K24" s="290"/>
      <c r="L24" s="299"/>
      <c r="M24" s="300"/>
      <c r="N24" s="243">
        <v>0.5</v>
      </c>
      <c r="O24" s="301"/>
      <c r="P24" s="315"/>
      <c r="Q24" s="315"/>
      <c r="R24" s="302"/>
      <c r="S24" s="336"/>
      <c r="T24" s="337"/>
      <c r="U24" s="282"/>
      <c r="V24" s="334"/>
      <c r="W24" s="334"/>
      <c r="X24" s="283"/>
      <c r="Y24" s="265"/>
    </row>
    <row r="25" spans="1:25" ht="15.75" thickBot="1">
      <c r="A25" s="167">
        <v>0.5208333333333334</v>
      </c>
      <c r="B25" s="316" t="s">
        <v>289</v>
      </c>
      <c r="C25" s="318"/>
      <c r="D25" s="284" t="s">
        <v>218</v>
      </c>
      <c r="E25" s="285"/>
      <c r="F25" s="285"/>
      <c r="G25" s="286"/>
      <c r="I25" s="187"/>
      <c r="J25" s="319" t="s">
        <v>227</v>
      </c>
      <c r="K25" s="321"/>
      <c r="L25" s="301"/>
      <c r="M25" s="302"/>
      <c r="N25" s="243">
        <v>0.5208333333333334</v>
      </c>
      <c r="O25" s="312" t="s">
        <v>225</v>
      </c>
      <c r="P25" s="322"/>
      <c r="Q25" s="322"/>
      <c r="R25" s="313"/>
      <c r="S25" s="336"/>
      <c r="T25" s="337"/>
      <c r="U25" s="325" t="s">
        <v>226</v>
      </c>
      <c r="V25" s="335"/>
      <c r="W25" s="335"/>
      <c r="X25" s="326"/>
      <c r="Y25" s="266"/>
    </row>
    <row r="26" spans="1:25" ht="15.75" thickBot="1">
      <c r="A26" s="167">
        <v>0.5416666666666666</v>
      </c>
      <c r="B26" s="316" t="s">
        <v>215</v>
      </c>
      <c r="C26" s="318"/>
      <c r="D26" s="284" t="s">
        <v>219</v>
      </c>
      <c r="E26" s="286"/>
      <c r="F26" s="284" t="s">
        <v>220</v>
      </c>
      <c r="G26" s="286"/>
      <c r="H26" s="253" t="s">
        <v>287</v>
      </c>
      <c r="J26" s="185" t="s">
        <v>232</v>
      </c>
      <c r="K26" s="185" t="s">
        <v>233</v>
      </c>
      <c r="N26" s="243">
        <v>0.5416666666666666</v>
      </c>
      <c r="O26" s="312" t="s">
        <v>228</v>
      </c>
      <c r="P26" s="313"/>
      <c r="Q26" s="312" t="s">
        <v>229</v>
      </c>
      <c r="R26" s="313"/>
      <c r="S26" s="336"/>
      <c r="T26" s="337"/>
      <c r="U26" s="325" t="s">
        <v>231</v>
      </c>
      <c r="V26" s="326"/>
      <c r="W26" s="325" t="s">
        <v>230</v>
      </c>
      <c r="X26" s="326"/>
      <c r="Y26" s="187"/>
    </row>
    <row r="27" spans="1:26" ht="15.75" thickBot="1">
      <c r="A27" s="167">
        <v>0.5625</v>
      </c>
      <c r="B27" s="316" t="s">
        <v>195</v>
      </c>
      <c r="C27" s="317"/>
      <c r="D27" s="317"/>
      <c r="E27" s="318"/>
      <c r="F27" s="284" t="s">
        <v>196</v>
      </c>
      <c r="G27" s="285"/>
      <c r="H27" s="285"/>
      <c r="I27" s="286"/>
      <c r="J27" s="319" t="s">
        <v>197</v>
      </c>
      <c r="K27" s="320"/>
      <c r="L27" s="320"/>
      <c r="M27" s="321"/>
      <c r="N27" s="243">
        <v>0.5625</v>
      </c>
      <c r="O27" s="312" t="s">
        <v>198</v>
      </c>
      <c r="P27" s="322"/>
      <c r="Q27" s="322"/>
      <c r="R27" s="313"/>
      <c r="S27" s="289"/>
      <c r="T27" s="290"/>
      <c r="U27" s="325" t="s">
        <v>199</v>
      </c>
      <c r="V27" s="335"/>
      <c r="W27" s="335"/>
      <c r="X27" s="326"/>
      <c r="Y27" s="183" t="s">
        <v>216</v>
      </c>
      <c r="Z27" s="183" t="s">
        <v>217</v>
      </c>
    </row>
    <row r="28" spans="1:25" ht="15.75" thickBot="1">
      <c r="A28" s="167">
        <v>0.5833333333333334</v>
      </c>
      <c r="B28" s="316" t="s">
        <v>210</v>
      </c>
      <c r="C28" s="318"/>
      <c r="D28" s="184" t="s">
        <v>223</v>
      </c>
      <c r="E28" s="184" t="s">
        <v>224</v>
      </c>
      <c r="F28" s="184" t="s">
        <v>221</v>
      </c>
      <c r="G28" s="184" t="s">
        <v>222</v>
      </c>
      <c r="H28" s="284" t="s">
        <v>211</v>
      </c>
      <c r="I28" s="286"/>
      <c r="J28" s="319" t="s">
        <v>212</v>
      </c>
      <c r="K28" s="321"/>
      <c r="L28" s="186" t="s">
        <v>236</v>
      </c>
      <c r="M28" s="186" t="s">
        <v>237</v>
      </c>
      <c r="N28" s="243">
        <v>0.5833333333333334</v>
      </c>
      <c r="O28" s="238" t="s">
        <v>234</v>
      </c>
      <c r="P28" s="239" t="s">
        <v>235</v>
      </c>
      <c r="Q28" s="312" t="s">
        <v>213</v>
      </c>
      <c r="R28" s="313"/>
      <c r="S28" s="251"/>
      <c r="T28" s="252"/>
      <c r="U28" s="220" t="s">
        <v>238</v>
      </c>
      <c r="V28" s="221" t="s">
        <v>239</v>
      </c>
      <c r="W28" s="325" t="s">
        <v>214</v>
      </c>
      <c r="X28" s="326"/>
      <c r="Y28" s="187"/>
    </row>
    <row r="29" spans="1:24" ht="15.75" thickBot="1">
      <c r="A29" s="167">
        <v>0.6041666666666666</v>
      </c>
      <c r="B29" s="316" t="s">
        <v>186</v>
      </c>
      <c r="C29" s="318"/>
      <c r="D29" s="183" t="s">
        <v>200</v>
      </c>
      <c r="E29" s="183" t="s">
        <v>201</v>
      </c>
      <c r="F29" s="284" t="s">
        <v>187</v>
      </c>
      <c r="G29" s="286"/>
      <c r="H29" s="184" t="s">
        <v>202</v>
      </c>
      <c r="I29" s="184" t="s">
        <v>203</v>
      </c>
      <c r="J29" s="319" t="s">
        <v>188</v>
      </c>
      <c r="K29" s="321"/>
      <c r="L29" s="185" t="s">
        <v>204</v>
      </c>
      <c r="M29" s="185" t="s">
        <v>205</v>
      </c>
      <c r="N29" s="243">
        <v>0.6041666666666666</v>
      </c>
      <c r="O29" s="312" t="s">
        <v>189</v>
      </c>
      <c r="P29" s="313"/>
      <c r="Q29" s="240" t="s">
        <v>206</v>
      </c>
      <c r="R29" s="241" t="s">
        <v>207</v>
      </c>
      <c r="S29" s="325" t="s">
        <v>244</v>
      </c>
      <c r="T29" s="326"/>
      <c r="U29" s="189" t="s">
        <v>208</v>
      </c>
      <c r="V29" s="189" t="s">
        <v>209</v>
      </c>
      <c r="W29" s="189" t="s">
        <v>240</v>
      </c>
      <c r="X29" s="189" t="s">
        <v>241</v>
      </c>
    </row>
    <row r="30" spans="1:14" ht="15">
      <c r="A30" s="167">
        <v>0.625</v>
      </c>
      <c r="N30" s="243">
        <v>0.625</v>
      </c>
    </row>
    <row r="31" spans="1:14" ht="15">
      <c r="A31" s="167">
        <v>0.6458333333333334</v>
      </c>
      <c r="B31" s="183" t="s">
        <v>180</v>
      </c>
      <c r="C31" s="184" t="s">
        <v>181</v>
      </c>
      <c r="D31" s="185" t="s">
        <v>182</v>
      </c>
      <c r="E31" s="186" t="s">
        <v>183</v>
      </c>
      <c r="F31" s="189" t="s">
        <v>184</v>
      </c>
      <c r="N31" s="243">
        <v>0.6458333333333334</v>
      </c>
    </row>
    <row r="32" spans="1:14" ht="15">
      <c r="A32" s="167">
        <v>0.6666666666666666</v>
      </c>
      <c r="B32" s="183" t="s">
        <v>178</v>
      </c>
      <c r="C32" s="184" t="s">
        <v>179</v>
      </c>
      <c r="D32" s="185" t="s">
        <v>176</v>
      </c>
      <c r="E32" s="186" t="s">
        <v>185</v>
      </c>
      <c r="F32" s="189" t="s">
        <v>177</v>
      </c>
      <c r="N32" s="243">
        <v>0.6666666666666666</v>
      </c>
    </row>
    <row r="37" ht="15">
      <c r="T37" s="188"/>
    </row>
    <row r="38" ht="15">
      <c r="T38" s="188"/>
    </row>
  </sheetData>
  <sheetProtection/>
  <mergeCells count="60">
    <mergeCell ref="J28:K28"/>
    <mergeCell ref="U27:X27"/>
    <mergeCell ref="W28:X28"/>
    <mergeCell ref="L17:M25"/>
    <mergeCell ref="U25:X25"/>
    <mergeCell ref="O26:P26"/>
    <mergeCell ref="Q26:R26"/>
    <mergeCell ref="U26:V26"/>
    <mergeCell ref="W26:X26"/>
    <mergeCell ref="S23:T27"/>
    <mergeCell ref="O25:R25"/>
    <mergeCell ref="B29:C29"/>
    <mergeCell ref="F29:G29"/>
    <mergeCell ref="J29:K29"/>
    <mergeCell ref="O29:P29"/>
    <mergeCell ref="S29:T29"/>
    <mergeCell ref="Q28:R28"/>
    <mergeCell ref="D23:G24"/>
    <mergeCell ref="O23:R24"/>
    <mergeCell ref="B27:E27"/>
    <mergeCell ref="F27:I27"/>
    <mergeCell ref="J27:M27"/>
    <mergeCell ref="O27:R27"/>
    <mergeCell ref="B23:C23"/>
    <mergeCell ref="B24:C24"/>
    <mergeCell ref="B25:C25"/>
    <mergeCell ref="F26:G26"/>
    <mergeCell ref="D26:E26"/>
    <mergeCell ref="J25:K25"/>
    <mergeCell ref="B26:C26"/>
    <mergeCell ref="B28:C28"/>
    <mergeCell ref="H28:I28"/>
    <mergeCell ref="O2:P12"/>
    <mergeCell ref="Y2:Z9"/>
    <mergeCell ref="J2:K9"/>
    <mergeCell ref="L2:M12"/>
    <mergeCell ref="S2:T9"/>
    <mergeCell ref="U2:V12"/>
    <mergeCell ref="W2:X12"/>
    <mergeCell ref="Q2:R15"/>
    <mergeCell ref="F2:G10"/>
    <mergeCell ref="B2:C15"/>
    <mergeCell ref="D2:E15"/>
    <mergeCell ref="H2:I10"/>
    <mergeCell ref="H11:J15"/>
    <mergeCell ref="F11:G15"/>
    <mergeCell ref="Y23:Y25"/>
    <mergeCell ref="Y16:Z16"/>
    <mergeCell ref="B16:C16"/>
    <mergeCell ref="B17:C20"/>
    <mergeCell ref="D16:E16"/>
    <mergeCell ref="H17:J20"/>
    <mergeCell ref="U17:V19"/>
    <mergeCell ref="W17:X19"/>
    <mergeCell ref="V16:X16"/>
    <mergeCell ref="F17:G20"/>
    <mergeCell ref="D25:G25"/>
    <mergeCell ref="J23:K24"/>
    <mergeCell ref="D17:E21"/>
    <mergeCell ref="U23:X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>
    <tabColor theme="6" tint="0.7999799847602844"/>
    <pageSetUpPr fitToPage="1"/>
  </sheetPr>
  <dimension ref="A1:Y53"/>
  <sheetViews>
    <sheetView zoomScalePageLayoutView="0" workbookViewId="0" topLeftCell="A1">
      <selection activeCell="X25" sqref="X25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152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225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363" t="s">
        <v>61</v>
      </c>
      <c r="C5" s="364"/>
      <c r="D5" s="364"/>
      <c r="E5" s="364"/>
      <c r="F5" s="365" t="s">
        <v>71</v>
      </c>
      <c r="G5" s="364"/>
      <c r="H5" s="366"/>
      <c r="I5" s="367"/>
      <c r="J5" s="225"/>
      <c r="K5" s="237">
        <f>COUNTIF($W$16:$W$36,A5)</f>
        <v>6</v>
      </c>
      <c r="L5" s="228">
        <f>COUNTIF($X$16:$X$36,A5)</f>
        <v>0</v>
      </c>
      <c r="M5" s="230"/>
      <c r="N5" s="230"/>
      <c r="O5" s="368">
        <v>1</v>
      </c>
      <c r="P5" s="368"/>
      <c r="Q5" s="369" t="str">
        <f>B5</f>
        <v>Matt Closset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355" t="s">
        <v>149</v>
      </c>
      <c r="C6" s="356"/>
      <c r="D6" s="356"/>
      <c r="E6" s="356"/>
      <c r="F6" s="357" t="s">
        <v>162</v>
      </c>
      <c r="G6" s="357"/>
      <c r="H6" s="358"/>
      <c r="I6" s="359"/>
      <c r="J6" s="225"/>
      <c r="K6" s="231">
        <f aca="true" t="shared" si="0" ref="K6:K11">COUNTIF($W$16:$W$36,A6)</f>
        <v>1</v>
      </c>
      <c r="L6" s="225">
        <f aca="true" t="shared" si="1" ref="L6:L11">COUNTIF($X$16:$X$36,A6)</f>
        <v>5</v>
      </c>
      <c r="M6" s="227"/>
      <c r="N6" s="227"/>
      <c r="O6" s="360">
        <v>6</v>
      </c>
      <c r="P6" s="360"/>
      <c r="Q6" s="361" t="str">
        <f aca="true" t="shared" si="2" ref="Q6:Q11">B6</f>
        <v>Mathéo Lebas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355" t="s">
        <v>70</v>
      </c>
      <c r="C7" s="356"/>
      <c r="D7" s="356"/>
      <c r="E7" s="356"/>
      <c r="F7" s="357" t="s">
        <v>47</v>
      </c>
      <c r="G7" s="357"/>
      <c r="H7" s="358"/>
      <c r="I7" s="359"/>
      <c r="J7" s="225"/>
      <c r="K7" s="231">
        <f t="shared" si="0"/>
        <v>3</v>
      </c>
      <c r="L7" s="225">
        <f t="shared" si="1"/>
        <v>3</v>
      </c>
      <c r="M7" s="227"/>
      <c r="N7" s="227"/>
      <c r="O7" s="360">
        <v>4</v>
      </c>
      <c r="P7" s="360"/>
      <c r="Q7" s="361" t="str">
        <f t="shared" si="2"/>
        <v>Sander Vandecasteele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355" t="s">
        <v>242</v>
      </c>
      <c r="C8" s="356"/>
      <c r="D8" s="356"/>
      <c r="E8" s="356"/>
      <c r="F8" s="357" t="s">
        <v>93</v>
      </c>
      <c r="G8" s="357"/>
      <c r="H8" s="358"/>
      <c r="I8" s="359"/>
      <c r="J8" s="225"/>
      <c r="K8" s="231">
        <f t="shared" si="0"/>
        <v>2</v>
      </c>
      <c r="L8" s="225">
        <f t="shared" si="1"/>
        <v>4</v>
      </c>
      <c r="M8" s="227"/>
      <c r="N8" s="227"/>
      <c r="O8" s="360">
        <v>5</v>
      </c>
      <c r="P8" s="360"/>
      <c r="Q8" s="361" t="str">
        <f t="shared" si="2"/>
        <v>Matheo Staelen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355" t="s">
        <v>125</v>
      </c>
      <c r="C9" s="356"/>
      <c r="D9" s="356"/>
      <c r="E9" s="356"/>
      <c r="F9" s="357" t="s">
        <v>78</v>
      </c>
      <c r="G9" s="357"/>
      <c r="H9" s="358"/>
      <c r="I9" s="359"/>
      <c r="J9" s="225"/>
      <c r="K9" s="231">
        <f t="shared" si="0"/>
        <v>5</v>
      </c>
      <c r="L9" s="225">
        <f t="shared" si="1"/>
        <v>1</v>
      </c>
      <c r="M9" s="227"/>
      <c r="N9" s="227"/>
      <c r="O9" s="360">
        <v>2</v>
      </c>
      <c r="P9" s="360"/>
      <c r="Q9" s="361" t="str">
        <f t="shared" si="2"/>
        <v>Sheridan Peadar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355" t="s">
        <v>112</v>
      </c>
      <c r="C10" s="357"/>
      <c r="D10" s="357"/>
      <c r="E10" s="357"/>
      <c r="F10" s="357" t="s">
        <v>71</v>
      </c>
      <c r="G10" s="357"/>
      <c r="H10" s="358"/>
      <c r="I10" s="359"/>
      <c r="J10" s="225"/>
      <c r="K10" s="231">
        <f>COUNTIF($W$16:$W$36,A10)</f>
        <v>4</v>
      </c>
      <c r="L10" s="225">
        <f>COUNTIF($X$16:$X$36,A10)</f>
        <v>2</v>
      </c>
      <c r="M10" s="227"/>
      <c r="N10" s="227"/>
      <c r="O10" s="360">
        <v>3</v>
      </c>
      <c r="P10" s="360"/>
      <c r="Q10" s="361" t="str">
        <f>B10</f>
        <v>Sam Fransquet</v>
      </c>
      <c r="R10" s="361"/>
      <c r="S10" s="361"/>
      <c r="T10" s="361"/>
      <c r="U10" s="361"/>
      <c r="V10" s="361"/>
      <c r="W10" s="361"/>
      <c r="X10" s="362"/>
    </row>
    <row r="11" spans="1:24" ht="15.75" thickBot="1">
      <c r="A11" s="32" t="s">
        <v>7</v>
      </c>
      <c r="B11" s="374" t="s">
        <v>52</v>
      </c>
      <c r="C11" s="375"/>
      <c r="D11" s="375"/>
      <c r="E11" s="375"/>
      <c r="F11" s="376" t="s">
        <v>79</v>
      </c>
      <c r="G11" s="376"/>
      <c r="H11" s="377"/>
      <c r="I11" s="378"/>
      <c r="J11" s="225"/>
      <c r="K11" s="232">
        <f t="shared" si="0"/>
        <v>0</v>
      </c>
      <c r="L11" s="233">
        <f t="shared" si="1"/>
        <v>6</v>
      </c>
      <c r="M11" s="235"/>
      <c r="N11" s="235"/>
      <c r="O11" s="379">
        <v>7</v>
      </c>
      <c r="P11" s="379"/>
      <c r="Q11" s="380" t="str">
        <f t="shared" si="2"/>
        <v>Dag Gevers</v>
      </c>
      <c r="R11" s="380"/>
      <c r="S11" s="380"/>
      <c r="T11" s="380"/>
      <c r="U11" s="380"/>
      <c r="V11" s="380"/>
      <c r="W11" s="380"/>
      <c r="X11" s="381"/>
    </row>
    <row r="12" spans="1:25" ht="1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</row>
    <row r="13" spans="1:25" ht="15.75" thickBot="1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</row>
    <row r="14" spans="1:25" ht="15.75" thickBot="1">
      <c r="A14" s="371" t="s">
        <v>46</v>
      </c>
      <c r="B14" s="372"/>
      <c r="C14" s="372"/>
      <c r="D14" s="372"/>
      <c r="E14" s="372"/>
      <c r="F14" s="372"/>
      <c r="G14" s="372"/>
      <c r="H14" s="373"/>
      <c r="I14" s="26"/>
      <c r="J14" s="26"/>
      <c r="K14" s="26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1:24" ht="15.75" thickBot="1">
      <c r="A15" s="36" t="s">
        <v>27</v>
      </c>
      <c r="B15" s="236" t="s">
        <v>29</v>
      </c>
      <c r="C15" s="36" t="s">
        <v>24</v>
      </c>
      <c r="D15" s="382" t="s">
        <v>33</v>
      </c>
      <c r="E15" s="382"/>
      <c r="F15" s="382"/>
      <c r="G15" s="382"/>
      <c r="H15" s="382"/>
      <c r="I15" s="383" t="s">
        <v>34</v>
      </c>
      <c r="J15" s="382"/>
      <c r="K15" s="371" t="s">
        <v>35</v>
      </c>
      <c r="L15" s="384"/>
      <c r="M15" s="372" t="s">
        <v>36</v>
      </c>
      <c r="N15" s="384"/>
      <c r="O15" s="372" t="s">
        <v>37</v>
      </c>
      <c r="P15" s="384"/>
      <c r="Q15" s="372" t="s">
        <v>38</v>
      </c>
      <c r="R15" s="384"/>
      <c r="S15" s="372" t="s">
        <v>39</v>
      </c>
      <c r="T15" s="373"/>
      <c r="U15" s="371" t="s">
        <v>32</v>
      </c>
      <c r="V15" s="372"/>
      <c r="W15" s="36" t="s">
        <v>30</v>
      </c>
      <c r="X15" s="36" t="s">
        <v>31</v>
      </c>
    </row>
    <row r="16" spans="1:24" ht="15">
      <c r="A16" s="28">
        <v>1</v>
      </c>
      <c r="B16" s="237" t="s">
        <v>48</v>
      </c>
      <c r="C16" s="99">
        <v>0.5625</v>
      </c>
      <c r="D16" s="228" t="s">
        <v>2</v>
      </c>
      <c r="E16" s="228" t="str">
        <f>VLOOKUP(D16,$A$5:$I$11,2)</f>
        <v>Mathéo Lebas</v>
      </c>
      <c r="F16" s="228" t="s">
        <v>8</v>
      </c>
      <c r="G16" s="228" t="str">
        <f>VLOOKUP(H16,$A$5:$I$11,2)</f>
        <v>Sheridan Peadar</v>
      </c>
      <c r="H16" s="228" t="s">
        <v>5</v>
      </c>
      <c r="I16" s="31" t="s">
        <v>6</v>
      </c>
      <c r="J16" s="228" t="str">
        <f>VLOOKUP(I16,$A$5:$I$11,2)</f>
        <v>Sam Fransquet</v>
      </c>
      <c r="K16" s="40">
        <v>3</v>
      </c>
      <c r="L16" s="44">
        <v>11</v>
      </c>
      <c r="M16" s="230">
        <v>5</v>
      </c>
      <c r="N16" s="44">
        <v>11</v>
      </c>
      <c r="O16" s="230">
        <v>5</v>
      </c>
      <c r="P16" s="44">
        <v>11</v>
      </c>
      <c r="Q16" s="230"/>
      <c r="R16" s="44"/>
      <c r="S16" s="230"/>
      <c r="T16" s="42"/>
      <c r="U16" s="237">
        <f>IF(K16&gt;L16,1,0)+IF(M16&gt;N16,1,0)+IF(O16&gt;P16,1,0)+IF(Q16&gt;R16,1,0)+IF(S16&gt;T16,1,0)</f>
        <v>0</v>
      </c>
      <c r="V16" s="229">
        <f>IF(K16&lt;L16,1,0)+IF(M16&lt;N16,1,0)+IF(O16&lt;P16,1,0)+IF(Q16&lt;R16,1,0)+IF(S16&lt;T16,1,0)</f>
        <v>3</v>
      </c>
      <c r="W16" s="29" t="str">
        <f>IF(U16&gt;V16,D16,IF(U16&lt;V16,H16,""))</f>
        <v>E</v>
      </c>
      <c r="X16" s="28" t="str">
        <f>IF(U16&gt;V16,H16,IF(U16&lt;V16,D16,""))</f>
        <v>B</v>
      </c>
    </row>
    <row r="17" spans="1:24" ht="15">
      <c r="A17" s="29">
        <v>2</v>
      </c>
      <c r="B17" s="231" t="s">
        <v>48</v>
      </c>
      <c r="C17" s="100">
        <v>0.5625</v>
      </c>
      <c r="D17" s="225" t="s">
        <v>3</v>
      </c>
      <c r="E17" s="225" t="str">
        <f aca="true" t="shared" si="3" ref="E17:E36">VLOOKUP(D17,$A$5:$I$11,2)</f>
        <v>Sander Vandecasteele</v>
      </c>
      <c r="F17" s="225" t="s">
        <v>8</v>
      </c>
      <c r="G17" s="225" t="str">
        <f aca="true" t="shared" si="4" ref="G17:G36">VLOOKUP(H17,$A$5:$I$11,2)</f>
        <v>Matheo Staelen</v>
      </c>
      <c r="H17" s="225" t="s">
        <v>4</v>
      </c>
      <c r="I17" s="88" t="s">
        <v>7</v>
      </c>
      <c r="J17" s="225" t="str">
        <f aca="true" t="shared" si="5" ref="J17:J36">VLOOKUP(I17,$A$5:$I$11,2)</f>
        <v>Dag Gevers</v>
      </c>
      <c r="K17" s="41">
        <v>11</v>
      </c>
      <c r="L17" s="45">
        <v>3</v>
      </c>
      <c r="M17" s="227">
        <v>11</v>
      </c>
      <c r="N17" s="45">
        <v>9</v>
      </c>
      <c r="O17" s="227">
        <v>11</v>
      </c>
      <c r="P17" s="45">
        <v>3</v>
      </c>
      <c r="Q17" s="227"/>
      <c r="R17" s="45"/>
      <c r="S17" s="227"/>
      <c r="T17" s="43"/>
      <c r="U17" s="231">
        <f aca="true" t="shared" si="6" ref="U17:U36">IF(K17&gt;L17,1,0)+IF(M17&gt;N17,1,0)+IF(O17&gt;P17,1,0)+IF(Q17&gt;R17,1,0)+IF(S17&gt;T17,1,0)</f>
        <v>3</v>
      </c>
      <c r="V17" s="226">
        <f aca="true" t="shared" si="7" ref="V17:V36">IF(K17&lt;L17,1,0)+IF(M17&lt;N17,1,0)+IF(O17&lt;P17,1,0)+IF(Q17&lt;R17,1,0)+IF(S17&lt;T17,1,0)</f>
        <v>0</v>
      </c>
      <c r="W17" s="29" t="str">
        <f aca="true" t="shared" si="8" ref="W17:W36">IF(U17&gt;V17,D17,IF(U17&lt;V17,H17,""))</f>
        <v>C</v>
      </c>
      <c r="X17" s="29" t="str">
        <f aca="true" t="shared" si="9" ref="X17:X36">IF(U17&gt;V17,H17,IF(U17&lt;V17,D17,""))</f>
        <v>D</v>
      </c>
    </row>
    <row r="18" spans="1:24" ht="15">
      <c r="A18" s="29">
        <v>1</v>
      </c>
      <c r="B18" s="231" t="s">
        <v>48</v>
      </c>
      <c r="C18" s="100">
        <v>0.579861111111111</v>
      </c>
      <c r="D18" s="225" t="s">
        <v>1</v>
      </c>
      <c r="E18" s="225" t="str">
        <f t="shared" si="3"/>
        <v>Matt Closset</v>
      </c>
      <c r="F18" s="225" t="s">
        <v>8</v>
      </c>
      <c r="G18" s="225" t="str">
        <f t="shared" si="4"/>
        <v>Sam Fransquet</v>
      </c>
      <c r="H18" s="225" t="s">
        <v>6</v>
      </c>
      <c r="I18" s="88" t="s">
        <v>4</v>
      </c>
      <c r="J18" s="225" t="str">
        <f t="shared" si="5"/>
        <v>Matheo Staelen</v>
      </c>
      <c r="K18" s="41">
        <v>11</v>
      </c>
      <c r="L18" s="45">
        <v>9</v>
      </c>
      <c r="M18" s="227">
        <v>11</v>
      </c>
      <c r="N18" s="45">
        <v>9</v>
      </c>
      <c r="O18" s="227">
        <v>8</v>
      </c>
      <c r="P18" s="45">
        <v>11</v>
      </c>
      <c r="Q18" s="227">
        <v>11</v>
      </c>
      <c r="R18" s="45">
        <v>4</v>
      </c>
      <c r="S18" s="227"/>
      <c r="T18" s="43"/>
      <c r="U18" s="231">
        <f t="shared" si="6"/>
        <v>3</v>
      </c>
      <c r="V18" s="226">
        <f t="shared" si="7"/>
        <v>1</v>
      </c>
      <c r="W18" s="29" t="str">
        <f t="shared" si="8"/>
        <v>A</v>
      </c>
      <c r="X18" s="29" t="str">
        <f t="shared" si="9"/>
        <v>F</v>
      </c>
    </row>
    <row r="19" spans="1:24" ht="15">
      <c r="A19" s="29">
        <v>2</v>
      </c>
      <c r="B19" s="231" t="s">
        <v>48</v>
      </c>
      <c r="C19" s="100">
        <v>0.579861111111111</v>
      </c>
      <c r="D19" s="225" t="s">
        <v>2</v>
      </c>
      <c r="E19" s="225" t="str">
        <f t="shared" si="3"/>
        <v>Mathéo Lebas</v>
      </c>
      <c r="F19" s="225" t="s">
        <v>8</v>
      </c>
      <c r="G19" s="225" t="str">
        <f t="shared" si="4"/>
        <v>Sander Vandecasteele</v>
      </c>
      <c r="H19" s="225" t="s">
        <v>3</v>
      </c>
      <c r="I19" s="88" t="s">
        <v>5</v>
      </c>
      <c r="J19" s="225" t="str">
        <f t="shared" si="5"/>
        <v>Sheridan Peadar</v>
      </c>
      <c r="K19" s="41">
        <v>7</v>
      </c>
      <c r="L19" s="45">
        <v>11</v>
      </c>
      <c r="M19" s="227">
        <v>3</v>
      </c>
      <c r="N19" s="45">
        <v>11</v>
      </c>
      <c r="O19" s="227">
        <v>8</v>
      </c>
      <c r="P19" s="45">
        <v>11</v>
      </c>
      <c r="Q19" s="227"/>
      <c r="R19" s="45"/>
      <c r="S19" s="227"/>
      <c r="T19" s="43"/>
      <c r="U19" s="231">
        <f t="shared" si="6"/>
        <v>0</v>
      </c>
      <c r="V19" s="226">
        <f t="shared" si="7"/>
        <v>3</v>
      </c>
      <c r="W19" s="29" t="str">
        <f t="shared" si="8"/>
        <v>C</v>
      </c>
      <c r="X19" s="29" t="str">
        <f t="shared" si="9"/>
        <v>B</v>
      </c>
    </row>
    <row r="20" spans="1:24" ht="15">
      <c r="A20" s="29">
        <v>1</v>
      </c>
      <c r="B20" s="231" t="s">
        <v>48</v>
      </c>
      <c r="C20" s="100">
        <v>0.5972222222222222</v>
      </c>
      <c r="D20" s="225" t="s">
        <v>5</v>
      </c>
      <c r="E20" s="225" t="str">
        <f t="shared" si="3"/>
        <v>Sheridan Peadar</v>
      </c>
      <c r="F20" s="225" t="s">
        <v>8</v>
      </c>
      <c r="G20" s="225" t="str">
        <f t="shared" si="4"/>
        <v>Dag Gevers</v>
      </c>
      <c r="H20" s="225" t="s">
        <v>7</v>
      </c>
      <c r="I20" s="88" t="s">
        <v>2</v>
      </c>
      <c r="J20" s="225" t="str">
        <f t="shared" si="5"/>
        <v>Mathéo Lebas</v>
      </c>
      <c r="K20" s="41">
        <v>11</v>
      </c>
      <c r="L20" s="45">
        <v>3</v>
      </c>
      <c r="M20" s="227">
        <v>11</v>
      </c>
      <c r="N20" s="45">
        <v>7</v>
      </c>
      <c r="O20" s="227">
        <v>11</v>
      </c>
      <c r="P20" s="45">
        <v>9</v>
      </c>
      <c r="Q20" s="227"/>
      <c r="R20" s="45"/>
      <c r="S20" s="227"/>
      <c r="T20" s="43"/>
      <c r="U20" s="231">
        <f t="shared" si="6"/>
        <v>3</v>
      </c>
      <c r="V20" s="226">
        <f t="shared" si="7"/>
        <v>0</v>
      </c>
      <c r="W20" s="29" t="str">
        <f t="shared" si="8"/>
        <v>E</v>
      </c>
      <c r="X20" s="29" t="str">
        <f t="shared" si="9"/>
        <v>G</v>
      </c>
    </row>
    <row r="21" spans="1:24" ht="15">
      <c r="A21" s="29">
        <v>2</v>
      </c>
      <c r="B21" s="231" t="s">
        <v>48</v>
      </c>
      <c r="C21" s="100">
        <v>0.5972222222222222</v>
      </c>
      <c r="D21" s="225" t="s">
        <v>4</v>
      </c>
      <c r="E21" s="225" t="str">
        <f t="shared" si="3"/>
        <v>Matheo Staelen</v>
      </c>
      <c r="F21" s="225" t="s">
        <v>8</v>
      </c>
      <c r="G21" s="225" t="str">
        <f t="shared" si="4"/>
        <v>Matt Closset</v>
      </c>
      <c r="H21" s="225" t="s">
        <v>1</v>
      </c>
      <c r="I21" s="88" t="s">
        <v>3</v>
      </c>
      <c r="J21" s="225" t="str">
        <f t="shared" si="5"/>
        <v>Sander Vandecasteele</v>
      </c>
      <c r="K21" s="41">
        <v>5</v>
      </c>
      <c r="L21" s="45">
        <v>11</v>
      </c>
      <c r="M21" s="227">
        <v>1</v>
      </c>
      <c r="N21" s="45">
        <v>11</v>
      </c>
      <c r="O21" s="227">
        <v>1</v>
      </c>
      <c r="P21" s="45">
        <v>11</v>
      </c>
      <c r="Q21" s="227"/>
      <c r="R21" s="45"/>
      <c r="S21" s="227"/>
      <c r="T21" s="43"/>
      <c r="U21" s="231">
        <f t="shared" si="6"/>
        <v>0</v>
      </c>
      <c r="V21" s="226">
        <f t="shared" si="7"/>
        <v>3</v>
      </c>
      <c r="W21" s="29" t="str">
        <f t="shared" si="8"/>
        <v>A</v>
      </c>
      <c r="X21" s="29" t="str">
        <f t="shared" si="9"/>
        <v>D</v>
      </c>
    </row>
    <row r="22" spans="1:24" ht="15">
      <c r="A22" s="29">
        <v>1</v>
      </c>
      <c r="B22" s="231" t="s">
        <v>48</v>
      </c>
      <c r="C22" s="100">
        <v>0.6145833333333334</v>
      </c>
      <c r="D22" s="225" t="s">
        <v>7</v>
      </c>
      <c r="E22" s="225" t="str">
        <f t="shared" si="3"/>
        <v>Dag Gevers</v>
      </c>
      <c r="F22" s="225" t="s">
        <v>8</v>
      </c>
      <c r="G22" s="225" t="str">
        <f t="shared" si="4"/>
        <v>Mathéo Lebas</v>
      </c>
      <c r="H22" s="225" t="s">
        <v>2</v>
      </c>
      <c r="I22" s="88" t="s">
        <v>1</v>
      </c>
      <c r="J22" s="225" t="str">
        <f t="shared" si="5"/>
        <v>Matt Closset</v>
      </c>
      <c r="K22" s="41"/>
      <c r="L22" s="45" t="s">
        <v>278</v>
      </c>
      <c r="M22" s="227"/>
      <c r="N22" s="45"/>
      <c r="O22" s="227"/>
      <c r="P22" s="45"/>
      <c r="Q22" s="227"/>
      <c r="R22" s="45"/>
      <c r="S22" s="227"/>
      <c r="T22" s="43"/>
      <c r="U22" s="231">
        <f t="shared" si="6"/>
        <v>0</v>
      </c>
      <c r="V22" s="226">
        <v>3</v>
      </c>
      <c r="W22" s="29" t="str">
        <f t="shared" si="8"/>
        <v>B</v>
      </c>
      <c r="X22" s="29" t="str">
        <f t="shared" si="9"/>
        <v>G</v>
      </c>
    </row>
    <row r="23" spans="1:24" ht="15">
      <c r="A23" s="29">
        <v>2</v>
      </c>
      <c r="B23" s="231" t="s">
        <v>48</v>
      </c>
      <c r="C23" s="100">
        <v>0.6145833333333334</v>
      </c>
      <c r="D23" s="225" t="s">
        <v>6</v>
      </c>
      <c r="E23" s="225" t="str">
        <f t="shared" si="3"/>
        <v>Sam Fransquet</v>
      </c>
      <c r="F23" s="225" t="s">
        <v>8</v>
      </c>
      <c r="G23" s="225" t="str">
        <f t="shared" si="4"/>
        <v>Sander Vandecasteele</v>
      </c>
      <c r="H23" s="225" t="s">
        <v>3</v>
      </c>
      <c r="I23" s="88" t="s">
        <v>4</v>
      </c>
      <c r="J23" s="225" t="str">
        <f t="shared" si="5"/>
        <v>Matheo Staelen</v>
      </c>
      <c r="K23" s="41">
        <v>11</v>
      </c>
      <c r="L23" s="45">
        <v>9</v>
      </c>
      <c r="M23" s="227">
        <v>11</v>
      </c>
      <c r="N23" s="45">
        <v>6</v>
      </c>
      <c r="O23" s="227">
        <v>11</v>
      </c>
      <c r="P23" s="45">
        <v>7</v>
      </c>
      <c r="Q23" s="227"/>
      <c r="R23" s="45"/>
      <c r="S23" s="227"/>
      <c r="T23" s="43"/>
      <c r="U23" s="231">
        <f t="shared" si="6"/>
        <v>3</v>
      </c>
      <c r="V23" s="226">
        <f t="shared" si="7"/>
        <v>0</v>
      </c>
      <c r="W23" s="29" t="str">
        <f t="shared" si="8"/>
        <v>F</v>
      </c>
      <c r="X23" s="29" t="str">
        <f t="shared" si="9"/>
        <v>C</v>
      </c>
    </row>
    <row r="24" spans="1:24" ht="15">
      <c r="A24" s="29">
        <v>1</v>
      </c>
      <c r="B24" s="231" t="s">
        <v>48</v>
      </c>
      <c r="C24" s="100">
        <v>0.6319444444444444</v>
      </c>
      <c r="D24" s="225" t="s">
        <v>5</v>
      </c>
      <c r="E24" s="225" t="str">
        <f t="shared" si="3"/>
        <v>Sheridan Peadar</v>
      </c>
      <c r="F24" s="225" t="s">
        <v>8</v>
      </c>
      <c r="G24" s="225" t="str">
        <f t="shared" si="4"/>
        <v>Matheo Staelen</v>
      </c>
      <c r="H24" s="225" t="s">
        <v>4</v>
      </c>
      <c r="I24" s="88" t="s">
        <v>2</v>
      </c>
      <c r="J24" s="225" t="str">
        <f t="shared" si="5"/>
        <v>Mathéo Lebas</v>
      </c>
      <c r="K24" s="41">
        <v>11</v>
      </c>
      <c r="L24" s="45">
        <v>3</v>
      </c>
      <c r="M24" s="227">
        <v>11</v>
      </c>
      <c r="N24" s="45">
        <v>1</v>
      </c>
      <c r="O24" s="227">
        <v>11</v>
      </c>
      <c r="P24" s="45">
        <v>2</v>
      </c>
      <c r="Q24" s="227"/>
      <c r="R24" s="45"/>
      <c r="S24" s="227"/>
      <c r="T24" s="43"/>
      <c r="U24" s="231">
        <f t="shared" si="6"/>
        <v>3</v>
      </c>
      <c r="V24" s="226">
        <f t="shared" si="7"/>
        <v>0</v>
      </c>
      <c r="W24" s="29" t="str">
        <f t="shared" si="8"/>
        <v>E</v>
      </c>
      <c r="X24" s="29" t="str">
        <f t="shared" si="9"/>
        <v>D</v>
      </c>
    </row>
    <row r="25" spans="1:24" ht="15">
      <c r="A25" s="29">
        <v>2</v>
      </c>
      <c r="B25" s="231" t="s">
        <v>48</v>
      </c>
      <c r="C25" s="100">
        <v>0.6319444444444444</v>
      </c>
      <c r="D25" s="225" t="s">
        <v>1</v>
      </c>
      <c r="E25" s="225" t="str">
        <f t="shared" si="3"/>
        <v>Matt Closset</v>
      </c>
      <c r="F25" s="225" t="s">
        <v>8</v>
      </c>
      <c r="G25" s="225" t="str">
        <f t="shared" si="4"/>
        <v>Dag Gevers</v>
      </c>
      <c r="H25" s="225" t="s">
        <v>7</v>
      </c>
      <c r="I25" s="88" t="s">
        <v>6</v>
      </c>
      <c r="J25" s="225" t="str">
        <f t="shared" si="5"/>
        <v>Sam Fransquet</v>
      </c>
      <c r="K25" s="41" t="s">
        <v>278</v>
      </c>
      <c r="L25" s="45"/>
      <c r="M25" s="227"/>
      <c r="N25" s="45"/>
      <c r="O25" s="227"/>
      <c r="P25" s="45"/>
      <c r="Q25" s="227"/>
      <c r="R25" s="45"/>
      <c r="S25" s="227"/>
      <c r="T25" s="43"/>
      <c r="U25" s="231">
        <v>3</v>
      </c>
      <c r="V25" s="226">
        <f t="shared" si="7"/>
        <v>0</v>
      </c>
      <c r="W25" s="29" t="str">
        <f t="shared" si="8"/>
        <v>A</v>
      </c>
      <c r="X25" s="29" t="str">
        <f t="shared" si="9"/>
        <v>G</v>
      </c>
    </row>
    <row r="26" spans="1:24" ht="15">
      <c r="A26" s="29">
        <v>1</v>
      </c>
      <c r="B26" s="231" t="s">
        <v>48</v>
      </c>
      <c r="C26" s="100">
        <v>0.6493055555555556</v>
      </c>
      <c r="D26" s="225" t="s">
        <v>2</v>
      </c>
      <c r="E26" s="225" t="str">
        <f t="shared" si="3"/>
        <v>Mathéo Lebas</v>
      </c>
      <c r="F26" s="225" t="s">
        <v>8</v>
      </c>
      <c r="G26" s="225" t="str">
        <f t="shared" si="4"/>
        <v>Sam Fransquet</v>
      </c>
      <c r="H26" s="225" t="s">
        <v>6</v>
      </c>
      <c r="I26" s="88" t="s">
        <v>1</v>
      </c>
      <c r="J26" s="225" t="str">
        <f t="shared" si="5"/>
        <v>Matt Closset</v>
      </c>
      <c r="K26" s="41">
        <v>7</v>
      </c>
      <c r="L26" s="45">
        <v>11</v>
      </c>
      <c r="M26" s="227">
        <v>5</v>
      </c>
      <c r="N26" s="45">
        <v>11</v>
      </c>
      <c r="O26" s="227">
        <v>6</v>
      </c>
      <c r="P26" s="45">
        <v>11</v>
      </c>
      <c r="Q26" s="227"/>
      <c r="R26" s="45"/>
      <c r="S26" s="227"/>
      <c r="T26" s="43"/>
      <c r="U26" s="231">
        <f t="shared" si="6"/>
        <v>0</v>
      </c>
      <c r="V26" s="226">
        <f t="shared" si="7"/>
        <v>3</v>
      </c>
      <c r="W26" s="29" t="str">
        <f t="shared" si="8"/>
        <v>F</v>
      </c>
      <c r="X26" s="29" t="str">
        <f t="shared" si="9"/>
        <v>B</v>
      </c>
    </row>
    <row r="27" spans="1:24" ht="15">
      <c r="A27" s="29">
        <v>2</v>
      </c>
      <c r="B27" s="231" t="s">
        <v>48</v>
      </c>
      <c r="C27" s="100">
        <v>0.6493055555555556</v>
      </c>
      <c r="D27" s="225" t="s">
        <v>3</v>
      </c>
      <c r="E27" s="225" t="str">
        <f t="shared" si="3"/>
        <v>Sander Vandecasteele</v>
      </c>
      <c r="F27" s="225" t="s">
        <v>8</v>
      </c>
      <c r="G27" s="225" t="str">
        <f t="shared" si="4"/>
        <v>Sheridan Peadar</v>
      </c>
      <c r="H27" s="225" t="s">
        <v>5</v>
      </c>
      <c r="I27" s="88" t="s">
        <v>7</v>
      </c>
      <c r="J27" s="225" t="str">
        <f t="shared" si="5"/>
        <v>Dag Gevers</v>
      </c>
      <c r="K27" s="41">
        <v>11</v>
      </c>
      <c r="L27" s="45">
        <v>7</v>
      </c>
      <c r="M27" s="227">
        <v>6</v>
      </c>
      <c r="N27" s="45">
        <v>11</v>
      </c>
      <c r="O27" s="227">
        <v>8</v>
      </c>
      <c r="P27" s="45">
        <v>11</v>
      </c>
      <c r="Q27" s="227">
        <v>11</v>
      </c>
      <c r="R27" s="45">
        <v>6</v>
      </c>
      <c r="S27" s="227">
        <v>2</v>
      </c>
      <c r="T27" s="43">
        <v>11</v>
      </c>
      <c r="U27" s="231">
        <f t="shared" si="6"/>
        <v>2</v>
      </c>
      <c r="V27" s="226">
        <f t="shared" si="7"/>
        <v>3</v>
      </c>
      <c r="W27" s="29" t="str">
        <f t="shared" si="8"/>
        <v>E</v>
      </c>
      <c r="X27" s="29" t="str">
        <f t="shared" si="9"/>
        <v>C</v>
      </c>
    </row>
    <row r="28" spans="1:24" ht="15">
      <c r="A28" s="29">
        <v>1</v>
      </c>
      <c r="B28" s="231" t="s">
        <v>48</v>
      </c>
      <c r="C28" s="100">
        <v>0.6666666666666666</v>
      </c>
      <c r="D28" s="225" t="s">
        <v>4</v>
      </c>
      <c r="E28" s="225" t="str">
        <f t="shared" si="3"/>
        <v>Matheo Staelen</v>
      </c>
      <c r="F28" s="225" t="s">
        <v>8</v>
      </c>
      <c r="G28" s="225" t="str">
        <f t="shared" si="4"/>
        <v>Mathéo Lebas</v>
      </c>
      <c r="H28" s="225" t="s">
        <v>2</v>
      </c>
      <c r="I28" s="88" t="s">
        <v>3</v>
      </c>
      <c r="J28" s="225" t="str">
        <f t="shared" si="5"/>
        <v>Sander Vandecasteele</v>
      </c>
      <c r="K28" s="41">
        <v>11</v>
      </c>
      <c r="L28" s="45">
        <v>6</v>
      </c>
      <c r="M28" s="227">
        <v>11</v>
      </c>
      <c r="N28" s="45">
        <v>7</v>
      </c>
      <c r="O28" s="227">
        <v>13</v>
      </c>
      <c r="P28" s="45">
        <v>15</v>
      </c>
      <c r="Q28" s="227">
        <v>11</v>
      </c>
      <c r="R28" s="45">
        <v>9</v>
      </c>
      <c r="S28" s="227"/>
      <c r="T28" s="43"/>
      <c r="U28" s="231">
        <f t="shared" si="6"/>
        <v>3</v>
      </c>
      <c r="V28" s="226">
        <f t="shared" si="7"/>
        <v>1</v>
      </c>
      <c r="W28" s="29" t="str">
        <f t="shared" si="8"/>
        <v>D</v>
      </c>
      <c r="X28" s="29" t="str">
        <f t="shared" si="9"/>
        <v>B</v>
      </c>
    </row>
    <row r="29" spans="1:24" ht="15">
      <c r="A29" s="29">
        <v>2</v>
      </c>
      <c r="B29" s="231" t="s">
        <v>48</v>
      </c>
      <c r="C29" s="100">
        <v>0.6666666666666666</v>
      </c>
      <c r="D29" s="225" t="s">
        <v>6</v>
      </c>
      <c r="E29" s="225" t="str">
        <f t="shared" si="3"/>
        <v>Sam Fransquet</v>
      </c>
      <c r="F29" s="225" t="s">
        <v>8</v>
      </c>
      <c r="G29" s="225" t="str">
        <f t="shared" si="4"/>
        <v>Dag Gevers</v>
      </c>
      <c r="H29" s="225" t="s">
        <v>7</v>
      </c>
      <c r="I29" s="88" t="s">
        <v>5</v>
      </c>
      <c r="J29" s="225" t="str">
        <f t="shared" si="5"/>
        <v>Sheridan Peadar</v>
      </c>
      <c r="K29" s="41" t="s">
        <v>278</v>
      </c>
      <c r="L29" s="45"/>
      <c r="M29" s="227"/>
      <c r="N29" s="45"/>
      <c r="O29" s="227"/>
      <c r="P29" s="45"/>
      <c r="Q29" s="227"/>
      <c r="R29" s="45"/>
      <c r="S29" s="227"/>
      <c r="T29" s="43"/>
      <c r="U29" s="231">
        <v>3</v>
      </c>
      <c r="V29" s="226">
        <f t="shared" si="7"/>
        <v>0</v>
      </c>
      <c r="W29" s="29" t="str">
        <f t="shared" si="8"/>
        <v>F</v>
      </c>
      <c r="X29" s="29" t="str">
        <f t="shared" si="9"/>
        <v>G</v>
      </c>
    </row>
    <row r="30" spans="1:24" ht="15">
      <c r="A30" s="29">
        <v>1</v>
      </c>
      <c r="B30" s="231" t="s">
        <v>48</v>
      </c>
      <c r="C30" s="100">
        <v>0.6840277777777778</v>
      </c>
      <c r="D30" s="225" t="s">
        <v>5</v>
      </c>
      <c r="E30" s="225" t="str">
        <f t="shared" si="3"/>
        <v>Sheridan Peadar</v>
      </c>
      <c r="F30" s="225" t="s">
        <v>8</v>
      </c>
      <c r="G30" s="225" t="str">
        <f t="shared" si="4"/>
        <v>Matt Closset</v>
      </c>
      <c r="H30" s="225" t="s">
        <v>1</v>
      </c>
      <c r="I30" s="88" t="s">
        <v>2</v>
      </c>
      <c r="J30" s="225" t="str">
        <f t="shared" si="5"/>
        <v>Mathéo Lebas</v>
      </c>
      <c r="K30" s="41">
        <v>8</v>
      </c>
      <c r="L30" s="45">
        <v>11</v>
      </c>
      <c r="M30" s="227">
        <v>3</v>
      </c>
      <c r="N30" s="45">
        <v>11</v>
      </c>
      <c r="O30" s="227">
        <v>3</v>
      </c>
      <c r="P30" s="45">
        <v>11</v>
      </c>
      <c r="Q30" s="227"/>
      <c r="R30" s="45"/>
      <c r="S30" s="227"/>
      <c r="T30" s="43"/>
      <c r="U30" s="231">
        <f t="shared" si="6"/>
        <v>0</v>
      </c>
      <c r="V30" s="226">
        <f t="shared" si="7"/>
        <v>3</v>
      </c>
      <c r="W30" s="29" t="str">
        <f t="shared" si="8"/>
        <v>A</v>
      </c>
      <c r="X30" s="29" t="str">
        <f t="shared" si="9"/>
        <v>E</v>
      </c>
    </row>
    <row r="31" spans="1:24" ht="15">
      <c r="A31" s="29">
        <v>2</v>
      </c>
      <c r="B31" s="231" t="s">
        <v>48</v>
      </c>
      <c r="C31" s="100">
        <v>0.6840277777777778</v>
      </c>
      <c r="D31" s="225" t="s">
        <v>7</v>
      </c>
      <c r="E31" s="225" t="str">
        <f t="shared" si="3"/>
        <v>Dag Gevers</v>
      </c>
      <c r="F31" s="225" t="s">
        <v>8</v>
      </c>
      <c r="G31" s="225" t="str">
        <f t="shared" si="4"/>
        <v>Sander Vandecasteele</v>
      </c>
      <c r="H31" s="225" t="s">
        <v>3</v>
      </c>
      <c r="I31" s="88" t="s">
        <v>4</v>
      </c>
      <c r="J31" s="225" t="str">
        <f t="shared" si="5"/>
        <v>Matheo Staelen</v>
      </c>
      <c r="K31" s="41"/>
      <c r="L31" s="45" t="s">
        <v>278</v>
      </c>
      <c r="M31" s="227"/>
      <c r="N31" s="45"/>
      <c r="O31" s="227"/>
      <c r="P31" s="45"/>
      <c r="Q31" s="227"/>
      <c r="R31" s="45"/>
      <c r="S31" s="227"/>
      <c r="T31" s="43"/>
      <c r="U31" s="231">
        <f t="shared" si="6"/>
        <v>0</v>
      </c>
      <c r="V31" s="226">
        <v>3</v>
      </c>
      <c r="W31" s="29" t="str">
        <f t="shared" si="8"/>
        <v>C</v>
      </c>
      <c r="X31" s="29" t="str">
        <f t="shared" si="9"/>
        <v>G</v>
      </c>
    </row>
    <row r="32" spans="1:24" ht="15">
      <c r="A32" s="29">
        <v>1</v>
      </c>
      <c r="B32" s="231" t="s">
        <v>48</v>
      </c>
      <c r="C32" s="100">
        <v>0.7013888888888888</v>
      </c>
      <c r="D32" s="225" t="s">
        <v>4</v>
      </c>
      <c r="E32" s="225" t="str">
        <f t="shared" si="3"/>
        <v>Matheo Staelen</v>
      </c>
      <c r="F32" s="225" t="s">
        <v>8</v>
      </c>
      <c r="G32" s="225" t="str">
        <f t="shared" si="4"/>
        <v>Sam Fransquet</v>
      </c>
      <c r="H32" s="225" t="s">
        <v>6</v>
      </c>
      <c r="I32" s="88" t="s">
        <v>5</v>
      </c>
      <c r="J32" s="225" t="str">
        <f t="shared" si="5"/>
        <v>Sheridan Peadar</v>
      </c>
      <c r="K32" s="41">
        <v>3</v>
      </c>
      <c r="L32" s="45">
        <v>11</v>
      </c>
      <c r="M32" s="227">
        <v>3</v>
      </c>
      <c r="N32" s="45">
        <v>11</v>
      </c>
      <c r="O32" s="227">
        <v>2</v>
      </c>
      <c r="P32" s="45">
        <v>11</v>
      </c>
      <c r="Q32" s="227"/>
      <c r="R32" s="45"/>
      <c r="S32" s="227"/>
      <c r="T32" s="43"/>
      <c r="U32" s="231">
        <f t="shared" si="6"/>
        <v>0</v>
      </c>
      <c r="V32" s="226">
        <f t="shared" si="7"/>
        <v>3</v>
      </c>
      <c r="W32" s="29" t="str">
        <f t="shared" si="8"/>
        <v>F</v>
      </c>
      <c r="X32" s="29" t="str">
        <f t="shared" si="9"/>
        <v>D</v>
      </c>
    </row>
    <row r="33" spans="1:24" ht="15">
      <c r="A33" s="29">
        <v>2</v>
      </c>
      <c r="B33" s="231" t="s">
        <v>48</v>
      </c>
      <c r="C33" s="100">
        <v>0.7013888888888888</v>
      </c>
      <c r="D33" s="225" t="s">
        <v>1</v>
      </c>
      <c r="E33" s="225" t="str">
        <f t="shared" si="3"/>
        <v>Matt Closset</v>
      </c>
      <c r="F33" s="225" t="s">
        <v>8</v>
      </c>
      <c r="G33" s="225" t="str">
        <f t="shared" si="4"/>
        <v>Mathéo Lebas</v>
      </c>
      <c r="H33" s="225" t="s">
        <v>2</v>
      </c>
      <c r="I33" s="88" t="s">
        <v>7</v>
      </c>
      <c r="J33" s="225" t="str">
        <f t="shared" si="5"/>
        <v>Dag Gevers</v>
      </c>
      <c r="K33" s="41">
        <v>11</v>
      </c>
      <c r="L33" s="45">
        <v>1</v>
      </c>
      <c r="M33" s="227">
        <v>11</v>
      </c>
      <c r="N33" s="45">
        <v>2</v>
      </c>
      <c r="O33" s="227">
        <v>11</v>
      </c>
      <c r="P33" s="45">
        <v>3</v>
      </c>
      <c r="Q33" s="227"/>
      <c r="R33" s="45"/>
      <c r="S33" s="227"/>
      <c r="T33" s="43"/>
      <c r="U33" s="231">
        <f t="shared" si="6"/>
        <v>3</v>
      </c>
      <c r="V33" s="226">
        <f t="shared" si="7"/>
        <v>0</v>
      </c>
      <c r="W33" s="29" t="str">
        <f t="shared" si="8"/>
        <v>A</v>
      </c>
      <c r="X33" s="29" t="str">
        <f t="shared" si="9"/>
        <v>B</v>
      </c>
    </row>
    <row r="34" spans="1:24" ht="15">
      <c r="A34" s="29">
        <v>1</v>
      </c>
      <c r="B34" s="231" t="s">
        <v>48</v>
      </c>
      <c r="C34" s="100">
        <v>0.71875</v>
      </c>
      <c r="D34" s="225" t="s">
        <v>6</v>
      </c>
      <c r="E34" s="225" t="str">
        <f t="shared" si="3"/>
        <v>Sam Fransquet</v>
      </c>
      <c r="F34" s="225" t="s">
        <v>8</v>
      </c>
      <c r="G34" s="225" t="str">
        <f t="shared" si="4"/>
        <v>Sheridan Peadar</v>
      </c>
      <c r="H34" s="225" t="s">
        <v>5</v>
      </c>
      <c r="I34" s="88" t="s">
        <v>1</v>
      </c>
      <c r="J34" s="225" t="str">
        <f t="shared" si="5"/>
        <v>Matt Closset</v>
      </c>
      <c r="K34" s="41">
        <v>11</v>
      </c>
      <c r="L34" s="45">
        <v>8</v>
      </c>
      <c r="M34" s="227">
        <v>11</v>
      </c>
      <c r="N34" s="45">
        <v>13</v>
      </c>
      <c r="O34" s="227">
        <v>4</v>
      </c>
      <c r="P34" s="45">
        <v>11</v>
      </c>
      <c r="Q34" s="227">
        <v>8</v>
      </c>
      <c r="R34" s="45">
        <v>11</v>
      </c>
      <c r="S34" s="227"/>
      <c r="T34" s="43"/>
      <c r="U34" s="231">
        <f t="shared" si="6"/>
        <v>1</v>
      </c>
      <c r="V34" s="226">
        <f t="shared" si="7"/>
        <v>3</v>
      </c>
      <c r="W34" s="29" t="str">
        <f t="shared" si="8"/>
        <v>E</v>
      </c>
      <c r="X34" s="29" t="str">
        <f t="shared" si="9"/>
        <v>F</v>
      </c>
    </row>
    <row r="35" spans="1:24" ht="15">
      <c r="A35" s="29">
        <v>2</v>
      </c>
      <c r="B35" s="231" t="s">
        <v>48</v>
      </c>
      <c r="C35" s="100">
        <v>0.71875</v>
      </c>
      <c r="D35" s="225" t="s">
        <v>7</v>
      </c>
      <c r="E35" s="225" t="str">
        <f t="shared" si="3"/>
        <v>Dag Gevers</v>
      </c>
      <c r="F35" s="225" t="s">
        <v>8</v>
      </c>
      <c r="G35" s="225" t="str">
        <f t="shared" si="4"/>
        <v>Matheo Staelen</v>
      </c>
      <c r="H35" s="225" t="s">
        <v>4</v>
      </c>
      <c r="I35" s="88" t="s">
        <v>3</v>
      </c>
      <c r="J35" s="225" t="str">
        <f t="shared" si="5"/>
        <v>Sander Vandecasteele</v>
      </c>
      <c r="K35" s="41"/>
      <c r="L35" s="45" t="s">
        <v>278</v>
      </c>
      <c r="M35" s="227"/>
      <c r="N35" s="45"/>
      <c r="O35" s="227"/>
      <c r="P35" s="45"/>
      <c r="Q35" s="227"/>
      <c r="R35" s="45"/>
      <c r="S35" s="227"/>
      <c r="T35" s="43"/>
      <c r="U35" s="231">
        <f t="shared" si="6"/>
        <v>0</v>
      </c>
      <c r="V35" s="226">
        <v>3</v>
      </c>
      <c r="W35" s="29" t="str">
        <f t="shared" si="8"/>
        <v>D</v>
      </c>
      <c r="X35" s="29" t="str">
        <f t="shared" si="9"/>
        <v>G</v>
      </c>
    </row>
    <row r="36" spans="1:24" ht="15.75" thickBot="1">
      <c r="A36" s="30">
        <v>1</v>
      </c>
      <c r="B36" s="232" t="s">
        <v>48</v>
      </c>
      <c r="C36" s="101">
        <v>0.7361111111111112</v>
      </c>
      <c r="D36" s="233" t="s">
        <v>3</v>
      </c>
      <c r="E36" s="233" t="str">
        <f t="shared" si="3"/>
        <v>Sander Vandecasteele</v>
      </c>
      <c r="F36" s="233" t="s">
        <v>8</v>
      </c>
      <c r="G36" s="233" t="str">
        <f t="shared" si="4"/>
        <v>Matt Closset</v>
      </c>
      <c r="H36" s="233" t="s">
        <v>1</v>
      </c>
      <c r="I36" s="90" t="s">
        <v>6</v>
      </c>
      <c r="J36" s="233" t="str">
        <f t="shared" si="5"/>
        <v>Sam Fransquet</v>
      </c>
      <c r="K36" s="47">
        <v>2</v>
      </c>
      <c r="L36" s="46">
        <v>11</v>
      </c>
      <c r="M36" s="235">
        <v>12</v>
      </c>
      <c r="N36" s="46">
        <v>14</v>
      </c>
      <c r="O36" s="235">
        <v>5</v>
      </c>
      <c r="P36" s="46">
        <v>11</v>
      </c>
      <c r="Q36" s="235"/>
      <c r="R36" s="46"/>
      <c r="S36" s="235"/>
      <c r="T36" s="48"/>
      <c r="U36" s="232">
        <f t="shared" si="6"/>
        <v>0</v>
      </c>
      <c r="V36" s="234">
        <f t="shared" si="7"/>
        <v>3</v>
      </c>
      <c r="W36" s="30" t="str">
        <f t="shared" si="8"/>
        <v>A</v>
      </c>
      <c r="X36" s="30" t="str">
        <f t="shared" si="9"/>
        <v>C</v>
      </c>
    </row>
    <row r="37" spans="1:25" ht="1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</row>
    <row r="38" spans="1:25" ht="1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</row>
    <row r="39" spans="1:25" ht="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</row>
    <row r="40" spans="1:25" ht="1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</row>
    <row r="41" spans="1:25" ht="1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</row>
    <row r="42" spans="1:25" ht="1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</row>
    <row r="43" spans="1:25" ht="1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7:23" ht="1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7:23" ht="1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ht="1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ht="1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ht="1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ht="1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ht="1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sheetProtection/>
  <mergeCells count="52">
    <mergeCell ref="Q11:X11"/>
    <mergeCell ref="S15:T15"/>
    <mergeCell ref="U15:V15"/>
    <mergeCell ref="D15:H15"/>
    <mergeCell ref="I15:J15"/>
    <mergeCell ref="K15:L15"/>
    <mergeCell ref="M15:N15"/>
    <mergeCell ref="O15:P15"/>
    <mergeCell ref="Q15:R15"/>
    <mergeCell ref="A14:H14"/>
    <mergeCell ref="B9:E9"/>
    <mergeCell ref="F9:G9"/>
    <mergeCell ref="H9:I9"/>
    <mergeCell ref="O9:P9"/>
    <mergeCell ref="B11:E11"/>
    <mergeCell ref="F11:G11"/>
    <mergeCell ref="H11:I11"/>
    <mergeCell ref="O11:P11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rintOptions/>
  <pageMargins left="0.7" right="0.7" top="0.75" bottom="0.75" header="0.3" footer="0.3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6">
    <tabColor theme="6" tint="0.7999799847602844"/>
    <pageSetUpPr fitToPage="1"/>
  </sheetPr>
  <dimension ref="A1:Y53"/>
  <sheetViews>
    <sheetView zoomScalePageLayoutView="0" workbookViewId="0" topLeftCell="A1">
      <selection activeCell="O10" sqref="O10:P10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156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225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363" t="s">
        <v>69</v>
      </c>
      <c r="C5" s="365"/>
      <c r="D5" s="365"/>
      <c r="E5" s="365"/>
      <c r="F5" s="365" t="s">
        <v>16</v>
      </c>
      <c r="G5" s="364"/>
      <c r="H5" s="366"/>
      <c r="I5" s="367"/>
      <c r="J5" s="225"/>
      <c r="K5" s="237">
        <f>COUNTIF($W$16:$W$36,A5)</f>
        <v>5</v>
      </c>
      <c r="L5" s="228">
        <f>COUNTIF($X$16:$X$36,A5)</f>
        <v>1</v>
      </c>
      <c r="M5" s="230"/>
      <c r="N5" s="230"/>
      <c r="O5" s="368">
        <v>2</v>
      </c>
      <c r="P5" s="368"/>
      <c r="Q5" s="369" t="str">
        <f>B5</f>
        <v>Louis Victor Lemaire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355" t="s">
        <v>124</v>
      </c>
      <c r="C6" s="357"/>
      <c r="D6" s="357"/>
      <c r="E6" s="357"/>
      <c r="F6" s="357" t="s">
        <v>78</v>
      </c>
      <c r="G6" s="357"/>
      <c r="H6" s="358"/>
      <c r="I6" s="359"/>
      <c r="J6" s="225"/>
      <c r="K6" s="231">
        <f aca="true" t="shared" si="0" ref="K6:K11">COUNTIF($W$16:$W$36,A6)</f>
        <v>4</v>
      </c>
      <c r="L6" s="225">
        <f aca="true" t="shared" si="1" ref="L6:L11">COUNTIF($X$16:$X$36,A6)</f>
        <v>2</v>
      </c>
      <c r="M6" s="227"/>
      <c r="N6" s="227"/>
      <c r="O6" s="360">
        <v>3</v>
      </c>
      <c r="P6" s="360"/>
      <c r="Q6" s="361" t="str">
        <f aca="true" t="shared" si="2" ref="Q6:Q11">B6</f>
        <v>Singh Aaditya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355" t="s">
        <v>103</v>
      </c>
      <c r="C7" s="357"/>
      <c r="D7" s="357"/>
      <c r="E7" s="357"/>
      <c r="F7" s="357" t="s">
        <v>80</v>
      </c>
      <c r="G7" s="357"/>
      <c r="H7" s="358"/>
      <c r="I7" s="359"/>
      <c r="J7" s="225"/>
      <c r="K7" s="231">
        <f t="shared" si="0"/>
        <v>1</v>
      </c>
      <c r="L7" s="225">
        <f t="shared" si="1"/>
        <v>5</v>
      </c>
      <c r="M7" s="227"/>
      <c r="N7" s="227"/>
      <c r="O7" s="360">
        <v>6</v>
      </c>
      <c r="P7" s="360"/>
      <c r="Q7" s="361" t="str">
        <f t="shared" si="2"/>
        <v>Philip Theisen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355" t="s">
        <v>121</v>
      </c>
      <c r="C8" s="357"/>
      <c r="D8" s="357"/>
      <c r="E8" s="357"/>
      <c r="F8" s="357" t="s">
        <v>83</v>
      </c>
      <c r="G8" s="357"/>
      <c r="H8" s="358"/>
      <c r="I8" s="359"/>
      <c r="J8" s="225"/>
      <c r="K8" s="231">
        <f t="shared" si="0"/>
        <v>3</v>
      </c>
      <c r="L8" s="225">
        <f t="shared" si="1"/>
        <v>3</v>
      </c>
      <c r="M8" s="227"/>
      <c r="N8" s="227"/>
      <c r="O8" s="360">
        <v>4</v>
      </c>
      <c r="P8" s="360"/>
      <c r="Q8" s="361" t="str">
        <f t="shared" si="2"/>
        <v>Zhang Ziqian Bryan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355" t="s">
        <v>144</v>
      </c>
      <c r="C9" s="357"/>
      <c r="D9" s="357"/>
      <c r="E9" s="357"/>
      <c r="F9" s="357" t="s">
        <v>162</v>
      </c>
      <c r="G9" s="357"/>
      <c r="H9" s="358"/>
      <c r="I9" s="359"/>
      <c r="J9" s="225"/>
      <c r="K9" s="231">
        <f t="shared" si="0"/>
        <v>0</v>
      </c>
      <c r="L9" s="225">
        <f t="shared" si="1"/>
        <v>6</v>
      </c>
      <c r="M9" s="227"/>
      <c r="N9" s="227"/>
      <c r="O9" s="360">
        <v>7</v>
      </c>
      <c r="P9" s="360"/>
      <c r="Q9" s="361" t="str">
        <f t="shared" si="2"/>
        <v>Oscar Deryck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355" t="s">
        <v>62</v>
      </c>
      <c r="C10" s="357"/>
      <c r="D10" s="357"/>
      <c r="E10" s="357"/>
      <c r="F10" s="357" t="s">
        <v>71</v>
      </c>
      <c r="G10" s="357"/>
      <c r="H10" s="358"/>
      <c r="I10" s="359"/>
      <c r="J10" s="225"/>
      <c r="K10" s="231">
        <f>COUNTIF($W$16:$W$36,A10)</f>
        <v>6</v>
      </c>
      <c r="L10" s="225">
        <f>COUNTIF($X$16:$X$36,A10)</f>
        <v>0</v>
      </c>
      <c r="M10" s="227"/>
      <c r="N10" s="227"/>
      <c r="O10" s="360">
        <v>1</v>
      </c>
      <c r="P10" s="360"/>
      <c r="Q10" s="361" t="str">
        <f>B10</f>
        <v>Noan Piette</v>
      </c>
      <c r="R10" s="361"/>
      <c r="S10" s="361"/>
      <c r="T10" s="361"/>
      <c r="U10" s="361"/>
      <c r="V10" s="361"/>
      <c r="W10" s="361"/>
      <c r="X10" s="362"/>
    </row>
    <row r="11" spans="1:24" ht="15.75" thickBot="1">
      <c r="A11" s="32" t="s">
        <v>7</v>
      </c>
      <c r="B11" s="374" t="s">
        <v>141</v>
      </c>
      <c r="C11" s="376"/>
      <c r="D11" s="376"/>
      <c r="E11" s="376"/>
      <c r="F11" s="376" t="s">
        <v>50</v>
      </c>
      <c r="G11" s="376"/>
      <c r="H11" s="377"/>
      <c r="I11" s="378"/>
      <c r="J11" s="225"/>
      <c r="K11" s="232">
        <f t="shared" si="0"/>
        <v>2</v>
      </c>
      <c r="L11" s="233">
        <f t="shared" si="1"/>
        <v>4</v>
      </c>
      <c r="M11" s="235"/>
      <c r="N11" s="235"/>
      <c r="O11" s="379">
        <v>5</v>
      </c>
      <c r="P11" s="379"/>
      <c r="Q11" s="380" t="str">
        <f t="shared" si="2"/>
        <v>Jakob Coenen</v>
      </c>
      <c r="R11" s="380"/>
      <c r="S11" s="380"/>
      <c r="T11" s="380"/>
      <c r="U11" s="380"/>
      <c r="V11" s="380"/>
      <c r="W11" s="380"/>
      <c r="X11" s="381"/>
    </row>
    <row r="12" spans="1:25" ht="1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</row>
    <row r="13" spans="1:25" ht="15.75" thickBot="1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</row>
    <row r="14" spans="1:25" ht="15.75" thickBot="1">
      <c r="A14" s="371" t="s">
        <v>46</v>
      </c>
      <c r="B14" s="372"/>
      <c r="C14" s="372"/>
      <c r="D14" s="372"/>
      <c r="E14" s="372"/>
      <c r="F14" s="372"/>
      <c r="G14" s="372"/>
      <c r="H14" s="373"/>
      <c r="I14" s="26"/>
      <c r="J14" s="26"/>
      <c r="K14" s="26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1:24" ht="15.75" thickBot="1">
      <c r="A15" s="36" t="s">
        <v>27</v>
      </c>
      <c r="B15" s="236" t="s">
        <v>29</v>
      </c>
      <c r="C15" s="36" t="s">
        <v>24</v>
      </c>
      <c r="D15" s="382" t="s">
        <v>33</v>
      </c>
      <c r="E15" s="382"/>
      <c r="F15" s="382"/>
      <c r="G15" s="382"/>
      <c r="H15" s="382"/>
      <c r="I15" s="383" t="s">
        <v>34</v>
      </c>
      <c r="J15" s="382"/>
      <c r="K15" s="371" t="s">
        <v>35</v>
      </c>
      <c r="L15" s="384"/>
      <c r="M15" s="372" t="s">
        <v>36</v>
      </c>
      <c r="N15" s="384"/>
      <c r="O15" s="372" t="s">
        <v>37</v>
      </c>
      <c r="P15" s="384"/>
      <c r="Q15" s="372" t="s">
        <v>38</v>
      </c>
      <c r="R15" s="384"/>
      <c r="S15" s="372" t="s">
        <v>39</v>
      </c>
      <c r="T15" s="373"/>
      <c r="U15" s="371" t="s">
        <v>32</v>
      </c>
      <c r="V15" s="372"/>
      <c r="W15" s="36" t="s">
        <v>30</v>
      </c>
      <c r="X15" s="36" t="s">
        <v>31</v>
      </c>
    </row>
    <row r="16" spans="1:24" ht="15">
      <c r="A16" s="28">
        <v>3</v>
      </c>
      <c r="B16" s="237" t="s">
        <v>48</v>
      </c>
      <c r="C16" s="99">
        <v>0.5625</v>
      </c>
      <c r="D16" s="228" t="s">
        <v>2</v>
      </c>
      <c r="E16" s="228" t="str">
        <f>VLOOKUP(D16,$A$5:$I$11,2)</f>
        <v>Singh Aaditya</v>
      </c>
      <c r="F16" s="228" t="s">
        <v>8</v>
      </c>
      <c r="G16" s="228" t="str">
        <f>VLOOKUP(H16,$A$5:$I$11,2)</f>
        <v>Oscar Deryck</v>
      </c>
      <c r="H16" s="228" t="s">
        <v>5</v>
      </c>
      <c r="I16" s="31" t="s">
        <v>6</v>
      </c>
      <c r="J16" s="228" t="str">
        <f>VLOOKUP(I16,$A$5:$I$11,2)</f>
        <v>Noan Piette</v>
      </c>
      <c r="K16" s="40">
        <v>11</v>
      </c>
      <c r="L16" s="44">
        <v>4</v>
      </c>
      <c r="M16" s="230">
        <v>11</v>
      </c>
      <c r="N16" s="44">
        <v>7</v>
      </c>
      <c r="O16" s="230">
        <v>11</v>
      </c>
      <c r="P16" s="44">
        <v>4</v>
      </c>
      <c r="Q16" s="230"/>
      <c r="R16" s="44"/>
      <c r="S16" s="230"/>
      <c r="T16" s="42"/>
      <c r="U16" s="237">
        <f>IF(K16&gt;L16,1,0)+IF(M16&gt;N16,1,0)+IF(O16&gt;P16,1,0)+IF(Q16&gt;R16,1,0)+IF(S16&gt;T16,1,0)</f>
        <v>3</v>
      </c>
      <c r="V16" s="229">
        <f>IF(K16&lt;L16,1,0)+IF(M16&lt;N16,1,0)+IF(O16&lt;P16,1,0)+IF(Q16&lt;R16,1,0)+IF(S16&lt;T16,1,0)</f>
        <v>0</v>
      </c>
      <c r="W16" s="29" t="str">
        <f>IF(U16&gt;V16,D16,IF(U16&lt;V16,H16,""))</f>
        <v>B</v>
      </c>
      <c r="X16" s="28" t="str">
        <f>IF(U16&gt;V16,H16,IF(U16&lt;V16,D16,""))</f>
        <v>E</v>
      </c>
    </row>
    <row r="17" spans="1:24" ht="15">
      <c r="A17" s="29">
        <v>4</v>
      </c>
      <c r="B17" s="231" t="s">
        <v>48</v>
      </c>
      <c r="C17" s="100">
        <v>0.5625</v>
      </c>
      <c r="D17" s="225" t="s">
        <v>3</v>
      </c>
      <c r="E17" s="225" t="str">
        <f aca="true" t="shared" si="3" ref="E17:E36">VLOOKUP(D17,$A$5:$I$11,2)</f>
        <v>Philip Theisen</v>
      </c>
      <c r="F17" s="225" t="s">
        <v>8</v>
      </c>
      <c r="G17" s="225" t="str">
        <f aca="true" t="shared" si="4" ref="G17:G36">VLOOKUP(H17,$A$5:$I$11,2)</f>
        <v>Zhang Ziqian Bryan</v>
      </c>
      <c r="H17" s="225" t="s">
        <v>4</v>
      </c>
      <c r="I17" s="88" t="s">
        <v>7</v>
      </c>
      <c r="J17" s="225" t="str">
        <f aca="true" t="shared" si="5" ref="J17:J36">VLOOKUP(I17,$A$5:$I$11,2)</f>
        <v>Jakob Coenen</v>
      </c>
      <c r="K17" s="41">
        <v>2</v>
      </c>
      <c r="L17" s="45">
        <v>11</v>
      </c>
      <c r="M17" s="227">
        <v>8</v>
      </c>
      <c r="N17" s="45">
        <v>11</v>
      </c>
      <c r="O17" s="227">
        <v>8</v>
      </c>
      <c r="P17" s="45">
        <v>11</v>
      </c>
      <c r="Q17" s="227"/>
      <c r="R17" s="45"/>
      <c r="S17" s="227"/>
      <c r="T17" s="43"/>
      <c r="U17" s="231">
        <f aca="true" t="shared" si="6" ref="U17:U36">IF(K17&gt;L17,1,0)+IF(M17&gt;N17,1,0)+IF(O17&gt;P17,1,0)+IF(Q17&gt;R17,1,0)+IF(S17&gt;T17,1,0)</f>
        <v>0</v>
      </c>
      <c r="V17" s="226">
        <f aca="true" t="shared" si="7" ref="V17:V36">IF(K17&lt;L17,1,0)+IF(M17&lt;N17,1,0)+IF(O17&lt;P17,1,0)+IF(Q17&lt;R17,1,0)+IF(S17&lt;T17,1,0)</f>
        <v>3</v>
      </c>
      <c r="W17" s="29" t="str">
        <f aca="true" t="shared" si="8" ref="W17:W36">IF(U17&gt;V17,D17,IF(U17&lt;V17,H17,""))</f>
        <v>D</v>
      </c>
      <c r="X17" s="29" t="str">
        <f aca="true" t="shared" si="9" ref="X17:X36">IF(U17&gt;V17,H17,IF(U17&lt;V17,D17,""))</f>
        <v>C</v>
      </c>
    </row>
    <row r="18" spans="1:24" ht="15">
      <c r="A18" s="29">
        <v>3</v>
      </c>
      <c r="B18" s="231" t="s">
        <v>48</v>
      </c>
      <c r="C18" s="100">
        <v>0.579861111111111</v>
      </c>
      <c r="D18" s="225" t="s">
        <v>1</v>
      </c>
      <c r="E18" s="225" t="str">
        <f t="shared" si="3"/>
        <v>Louis Victor Lemaire</v>
      </c>
      <c r="F18" s="225" t="s">
        <v>8</v>
      </c>
      <c r="G18" s="225" t="str">
        <f t="shared" si="4"/>
        <v>Noan Piette</v>
      </c>
      <c r="H18" s="225" t="s">
        <v>6</v>
      </c>
      <c r="I18" s="88" t="s">
        <v>4</v>
      </c>
      <c r="J18" s="225" t="str">
        <f t="shared" si="5"/>
        <v>Zhang Ziqian Bryan</v>
      </c>
      <c r="K18" s="41">
        <v>11</v>
      </c>
      <c r="L18" s="45">
        <v>5</v>
      </c>
      <c r="M18" s="227">
        <v>8</v>
      </c>
      <c r="N18" s="45">
        <v>11</v>
      </c>
      <c r="O18" s="227">
        <v>11</v>
      </c>
      <c r="P18" s="45">
        <v>13</v>
      </c>
      <c r="Q18" s="227">
        <v>10</v>
      </c>
      <c r="R18" s="45">
        <v>12</v>
      </c>
      <c r="S18" s="227"/>
      <c r="T18" s="43"/>
      <c r="U18" s="231">
        <f t="shared" si="6"/>
        <v>1</v>
      </c>
      <c r="V18" s="226">
        <f t="shared" si="7"/>
        <v>3</v>
      </c>
      <c r="W18" s="29" t="str">
        <f t="shared" si="8"/>
        <v>F</v>
      </c>
      <c r="X18" s="29" t="str">
        <f t="shared" si="9"/>
        <v>A</v>
      </c>
    </row>
    <row r="19" spans="1:24" ht="15">
      <c r="A19" s="29">
        <v>4</v>
      </c>
      <c r="B19" s="231" t="s">
        <v>48</v>
      </c>
      <c r="C19" s="100">
        <v>0.579861111111111</v>
      </c>
      <c r="D19" s="225" t="s">
        <v>2</v>
      </c>
      <c r="E19" s="225" t="str">
        <f t="shared" si="3"/>
        <v>Singh Aaditya</v>
      </c>
      <c r="F19" s="225" t="s">
        <v>8</v>
      </c>
      <c r="G19" s="225" t="str">
        <f t="shared" si="4"/>
        <v>Philip Theisen</v>
      </c>
      <c r="H19" s="225" t="s">
        <v>3</v>
      </c>
      <c r="I19" s="88" t="s">
        <v>5</v>
      </c>
      <c r="J19" s="225" t="str">
        <f t="shared" si="5"/>
        <v>Oscar Deryck</v>
      </c>
      <c r="K19" s="41">
        <v>11</v>
      </c>
      <c r="L19" s="45">
        <v>7</v>
      </c>
      <c r="M19" s="227">
        <v>11</v>
      </c>
      <c r="N19" s="45">
        <v>7</v>
      </c>
      <c r="O19" s="227">
        <v>12</v>
      </c>
      <c r="P19" s="45">
        <v>10</v>
      </c>
      <c r="Q19" s="227"/>
      <c r="R19" s="45"/>
      <c r="S19" s="227"/>
      <c r="T19" s="43"/>
      <c r="U19" s="231">
        <f t="shared" si="6"/>
        <v>3</v>
      </c>
      <c r="V19" s="226">
        <f t="shared" si="7"/>
        <v>0</v>
      </c>
      <c r="W19" s="29" t="str">
        <f t="shared" si="8"/>
        <v>B</v>
      </c>
      <c r="X19" s="29" t="str">
        <f t="shared" si="9"/>
        <v>C</v>
      </c>
    </row>
    <row r="20" spans="1:24" ht="15">
      <c r="A20" s="29">
        <v>3</v>
      </c>
      <c r="B20" s="231" t="s">
        <v>48</v>
      </c>
      <c r="C20" s="100">
        <v>0.5972222222222222</v>
      </c>
      <c r="D20" s="225" t="s">
        <v>5</v>
      </c>
      <c r="E20" s="225" t="str">
        <f t="shared" si="3"/>
        <v>Oscar Deryck</v>
      </c>
      <c r="F20" s="225" t="s">
        <v>8</v>
      </c>
      <c r="G20" s="225" t="str">
        <f t="shared" si="4"/>
        <v>Jakob Coenen</v>
      </c>
      <c r="H20" s="225" t="s">
        <v>7</v>
      </c>
      <c r="I20" s="88" t="s">
        <v>2</v>
      </c>
      <c r="J20" s="225" t="str">
        <f t="shared" si="5"/>
        <v>Singh Aaditya</v>
      </c>
      <c r="K20" s="41">
        <v>4</v>
      </c>
      <c r="L20" s="45">
        <v>11</v>
      </c>
      <c r="M20" s="227">
        <v>5</v>
      </c>
      <c r="N20" s="45">
        <v>11</v>
      </c>
      <c r="O20" s="227">
        <v>3</v>
      </c>
      <c r="P20" s="45">
        <v>11</v>
      </c>
      <c r="Q20" s="227"/>
      <c r="R20" s="45"/>
      <c r="S20" s="227"/>
      <c r="T20" s="43"/>
      <c r="U20" s="231">
        <f t="shared" si="6"/>
        <v>0</v>
      </c>
      <c r="V20" s="226">
        <f t="shared" si="7"/>
        <v>3</v>
      </c>
      <c r="W20" s="29" t="str">
        <f t="shared" si="8"/>
        <v>G</v>
      </c>
      <c r="X20" s="29" t="str">
        <f t="shared" si="9"/>
        <v>E</v>
      </c>
    </row>
    <row r="21" spans="1:24" ht="15">
      <c r="A21" s="29">
        <v>4</v>
      </c>
      <c r="B21" s="231" t="s">
        <v>48</v>
      </c>
      <c r="C21" s="100">
        <v>0.5972222222222222</v>
      </c>
      <c r="D21" s="225" t="s">
        <v>4</v>
      </c>
      <c r="E21" s="225" t="str">
        <f t="shared" si="3"/>
        <v>Zhang Ziqian Bryan</v>
      </c>
      <c r="F21" s="225" t="s">
        <v>8</v>
      </c>
      <c r="G21" s="225" t="str">
        <f t="shared" si="4"/>
        <v>Louis Victor Lemaire</v>
      </c>
      <c r="H21" s="225" t="s">
        <v>1</v>
      </c>
      <c r="I21" s="88" t="s">
        <v>3</v>
      </c>
      <c r="J21" s="225" t="str">
        <f t="shared" si="5"/>
        <v>Philip Theisen</v>
      </c>
      <c r="K21" s="41">
        <v>11</v>
      </c>
      <c r="L21" s="45">
        <v>3</v>
      </c>
      <c r="M21" s="227">
        <v>9</v>
      </c>
      <c r="N21" s="45">
        <v>11</v>
      </c>
      <c r="O21" s="227">
        <v>13</v>
      </c>
      <c r="P21" s="45">
        <v>11</v>
      </c>
      <c r="Q21" s="227">
        <v>11</v>
      </c>
      <c r="R21" s="45">
        <v>13</v>
      </c>
      <c r="S21" s="227">
        <v>6</v>
      </c>
      <c r="T21" s="43">
        <v>11</v>
      </c>
      <c r="U21" s="231">
        <f t="shared" si="6"/>
        <v>2</v>
      </c>
      <c r="V21" s="226">
        <f t="shared" si="7"/>
        <v>3</v>
      </c>
      <c r="W21" s="29" t="str">
        <f t="shared" si="8"/>
        <v>A</v>
      </c>
      <c r="X21" s="29" t="str">
        <f t="shared" si="9"/>
        <v>D</v>
      </c>
    </row>
    <row r="22" spans="1:24" ht="15">
      <c r="A22" s="29">
        <v>3</v>
      </c>
      <c r="B22" s="231" t="s">
        <v>48</v>
      </c>
      <c r="C22" s="100">
        <v>0.6145833333333334</v>
      </c>
      <c r="D22" s="225" t="s">
        <v>7</v>
      </c>
      <c r="E22" s="225" t="str">
        <f t="shared" si="3"/>
        <v>Jakob Coenen</v>
      </c>
      <c r="F22" s="225" t="s">
        <v>8</v>
      </c>
      <c r="G22" s="225" t="str">
        <f t="shared" si="4"/>
        <v>Singh Aaditya</v>
      </c>
      <c r="H22" s="225" t="s">
        <v>2</v>
      </c>
      <c r="I22" s="88" t="s">
        <v>1</v>
      </c>
      <c r="J22" s="225" t="str">
        <f t="shared" si="5"/>
        <v>Louis Victor Lemaire</v>
      </c>
      <c r="K22" s="41">
        <v>6</v>
      </c>
      <c r="L22" s="45">
        <v>11</v>
      </c>
      <c r="M22" s="227">
        <v>5</v>
      </c>
      <c r="N22" s="45">
        <v>11</v>
      </c>
      <c r="O22" s="227">
        <v>6</v>
      </c>
      <c r="P22" s="45">
        <v>11</v>
      </c>
      <c r="Q22" s="227"/>
      <c r="R22" s="45"/>
      <c r="S22" s="227"/>
      <c r="T22" s="43"/>
      <c r="U22" s="231">
        <f t="shared" si="6"/>
        <v>0</v>
      </c>
      <c r="V22" s="226">
        <f t="shared" si="7"/>
        <v>3</v>
      </c>
      <c r="W22" s="29" t="str">
        <f t="shared" si="8"/>
        <v>B</v>
      </c>
      <c r="X22" s="29" t="str">
        <f t="shared" si="9"/>
        <v>G</v>
      </c>
    </row>
    <row r="23" spans="1:24" ht="15">
      <c r="A23" s="29">
        <v>4</v>
      </c>
      <c r="B23" s="231" t="s">
        <v>48</v>
      </c>
      <c r="C23" s="100">
        <v>0.6145833333333334</v>
      </c>
      <c r="D23" s="225" t="s">
        <v>6</v>
      </c>
      <c r="E23" s="225" t="str">
        <f t="shared" si="3"/>
        <v>Noan Piette</v>
      </c>
      <c r="F23" s="225" t="s">
        <v>8</v>
      </c>
      <c r="G23" s="225" t="str">
        <f t="shared" si="4"/>
        <v>Philip Theisen</v>
      </c>
      <c r="H23" s="225" t="s">
        <v>3</v>
      </c>
      <c r="I23" s="88" t="s">
        <v>4</v>
      </c>
      <c r="J23" s="225" t="str">
        <f t="shared" si="5"/>
        <v>Zhang Ziqian Bryan</v>
      </c>
      <c r="K23" s="41">
        <v>11</v>
      </c>
      <c r="L23" s="45">
        <v>4</v>
      </c>
      <c r="M23" s="227">
        <v>11</v>
      </c>
      <c r="N23" s="45">
        <v>8</v>
      </c>
      <c r="O23" s="227">
        <v>11</v>
      </c>
      <c r="P23" s="45">
        <v>8</v>
      </c>
      <c r="Q23" s="227"/>
      <c r="R23" s="45"/>
      <c r="S23" s="227"/>
      <c r="T23" s="43"/>
      <c r="U23" s="231">
        <f t="shared" si="6"/>
        <v>3</v>
      </c>
      <c r="V23" s="226">
        <f t="shared" si="7"/>
        <v>0</v>
      </c>
      <c r="W23" s="29" t="str">
        <f t="shared" si="8"/>
        <v>F</v>
      </c>
      <c r="X23" s="29" t="str">
        <f t="shared" si="9"/>
        <v>C</v>
      </c>
    </row>
    <row r="24" spans="1:24" ht="15">
      <c r="A24" s="29">
        <v>3</v>
      </c>
      <c r="B24" s="231" t="s">
        <v>48</v>
      </c>
      <c r="C24" s="100">
        <v>0.6319444444444444</v>
      </c>
      <c r="D24" s="225" t="s">
        <v>5</v>
      </c>
      <c r="E24" s="225" t="str">
        <f t="shared" si="3"/>
        <v>Oscar Deryck</v>
      </c>
      <c r="F24" s="225" t="s">
        <v>8</v>
      </c>
      <c r="G24" s="225" t="str">
        <f t="shared" si="4"/>
        <v>Zhang Ziqian Bryan</v>
      </c>
      <c r="H24" s="225" t="s">
        <v>4</v>
      </c>
      <c r="I24" s="88" t="s">
        <v>2</v>
      </c>
      <c r="J24" s="225" t="str">
        <f t="shared" si="5"/>
        <v>Singh Aaditya</v>
      </c>
      <c r="K24" s="41">
        <v>5</v>
      </c>
      <c r="L24" s="45">
        <v>11</v>
      </c>
      <c r="M24" s="227">
        <v>6</v>
      </c>
      <c r="N24" s="45">
        <v>11</v>
      </c>
      <c r="O24" s="227">
        <v>6</v>
      </c>
      <c r="P24" s="45">
        <v>11</v>
      </c>
      <c r="Q24" s="227"/>
      <c r="R24" s="45"/>
      <c r="S24" s="227"/>
      <c r="T24" s="43"/>
      <c r="U24" s="231">
        <f t="shared" si="6"/>
        <v>0</v>
      </c>
      <c r="V24" s="226">
        <f t="shared" si="7"/>
        <v>3</v>
      </c>
      <c r="W24" s="29" t="str">
        <f t="shared" si="8"/>
        <v>D</v>
      </c>
      <c r="X24" s="29" t="str">
        <f t="shared" si="9"/>
        <v>E</v>
      </c>
    </row>
    <row r="25" spans="1:24" ht="15">
      <c r="A25" s="29">
        <v>4</v>
      </c>
      <c r="B25" s="231" t="s">
        <v>48</v>
      </c>
      <c r="C25" s="100">
        <v>0.6319444444444444</v>
      </c>
      <c r="D25" s="225" t="s">
        <v>1</v>
      </c>
      <c r="E25" s="225" t="str">
        <f t="shared" si="3"/>
        <v>Louis Victor Lemaire</v>
      </c>
      <c r="F25" s="225" t="s">
        <v>8</v>
      </c>
      <c r="G25" s="225" t="str">
        <f t="shared" si="4"/>
        <v>Jakob Coenen</v>
      </c>
      <c r="H25" s="225" t="s">
        <v>7</v>
      </c>
      <c r="I25" s="88" t="s">
        <v>6</v>
      </c>
      <c r="J25" s="225" t="str">
        <f t="shared" si="5"/>
        <v>Noan Piette</v>
      </c>
      <c r="K25" s="41">
        <v>11</v>
      </c>
      <c r="L25" s="45">
        <v>5</v>
      </c>
      <c r="M25" s="227">
        <v>11</v>
      </c>
      <c r="N25" s="45">
        <v>5</v>
      </c>
      <c r="O25" s="227">
        <v>11</v>
      </c>
      <c r="P25" s="45">
        <v>7</v>
      </c>
      <c r="Q25" s="227"/>
      <c r="R25" s="45"/>
      <c r="S25" s="227"/>
      <c r="T25" s="43"/>
      <c r="U25" s="231">
        <f t="shared" si="6"/>
        <v>3</v>
      </c>
      <c r="V25" s="226">
        <f t="shared" si="7"/>
        <v>0</v>
      </c>
      <c r="W25" s="29" t="str">
        <f t="shared" si="8"/>
        <v>A</v>
      </c>
      <c r="X25" s="29" t="str">
        <f t="shared" si="9"/>
        <v>G</v>
      </c>
    </row>
    <row r="26" spans="1:24" ht="15">
      <c r="A26" s="29">
        <v>3</v>
      </c>
      <c r="B26" s="231" t="s">
        <v>48</v>
      </c>
      <c r="C26" s="100">
        <v>0.6493055555555556</v>
      </c>
      <c r="D26" s="225" t="s">
        <v>2</v>
      </c>
      <c r="E26" s="225" t="str">
        <f t="shared" si="3"/>
        <v>Singh Aaditya</v>
      </c>
      <c r="F26" s="225" t="s">
        <v>8</v>
      </c>
      <c r="G26" s="225" t="str">
        <f t="shared" si="4"/>
        <v>Noan Piette</v>
      </c>
      <c r="H26" s="225" t="s">
        <v>6</v>
      </c>
      <c r="I26" s="88" t="s">
        <v>1</v>
      </c>
      <c r="J26" s="225" t="str">
        <f t="shared" si="5"/>
        <v>Louis Victor Lemaire</v>
      </c>
      <c r="K26" s="41">
        <v>7</v>
      </c>
      <c r="L26" s="45">
        <v>11</v>
      </c>
      <c r="M26" s="227">
        <v>11</v>
      </c>
      <c r="N26" s="45">
        <v>5</v>
      </c>
      <c r="O26" s="227">
        <v>9</v>
      </c>
      <c r="P26" s="45">
        <v>11</v>
      </c>
      <c r="Q26" s="227">
        <v>2</v>
      </c>
      <c r="R26" s="45">
        <v>11</v>
      </c>
      <c r="S26" s="227"/>
      <c r="T26" s="43"/>
      <c r="U26" s="231">
        <f t="shared" si="6"/>
        <v>1</v>
      </c>
      <c r="V26" s="226">
        <f t="shared" si="7"/>
        <v>3</v>
      </c>
      <c r="W26" s="29" t="str">
        <f t="shared" si="8"/>
        <v>F</v>
      </c>
      <c r="X26" s="29" t="str">
        <f t="shared" si="9"/>
        <v>B</v>
      </c>
    </row>
    <row r="27" spans="1:24" ht="15">
      <c r="A27" s="29">
        <v>4</v>
      </c>
      <c r="B27" s="231" t="s">
        <v>48</v>
      </c>
      <c r="C27" s="100">
        <v>0.6493055555555556</v>
      </c>
      <c r="D27" s="225" t="s">
        <v>3</v>
      </c>
      <c r="E27" s="225" t="str">
        <f t="shared" si="3"/>
        <v>Philip Theisen</v>
      </c>
      <c r="F27" s="225" t="s">
        <v>8</v>
      </c>
      <c r="G27" s="225" t="str">
        <f t="shared" si="4"/>
        <v>Oscar Deryck</v>
      </c>
      <c r="H27" s="225" t="s">
        <v>5</v>
      </c>
      <c r="I27" s="88" t="s">
        <v>7</v>
      </c>
      <c r="J27" s="225" t="str">
        <f t="shared" si="5"/>
        <v>Jakob Coenen</v>
      </c>
      <c r="K27" s="41">
        <v>7</v>
      </c>
      <c r="L27" s="45">
        <v>11</v>
      </c>
      <c r="M27" s="227">
        <v>11</v>
      </c>
      <c r="N27" s="45">
        <v>5</v>
      </c>
      <c r="O27" s="227">
        <v>11</v>
      </c>
      <c r="P27" s="45">
        <v>9</v>
      </c>
      <c r="Q27" s="227">
        <v>11</v>
      </c>
      <c r="R27" s="45">
        <v>8</v>
      </c>
      <c r="S27" s="227"/>
      <c r="T27" s="43"/>
      <c r="U27" s="231">
        <f t="shared" si="6"/>
        <v>3</v>
      </c>
      <c r="V27" s="226">
        <f t="shared" si="7"/>
        <v>1</v>
      </c>
      <c r="W27" s="29" t="str">
        <f t="shared" si="8"/>
        <v>C</v>
      </c>
      <c r="X27" s="29" t="str">
        <f t="shared" si="9"/>
        <v>E</v>
      </c>
    </row>
    <row r="28" spans="1:24" ht="15">
      <c r="A28" s="29">
        <v>3</v>
      </c>
      <c r="B28" s="231" t="s">
        <v>48</v>
      </c>
      <c r="C28" s="100">
        <v>0.6666666666666666</v>
      </c>
      <c r="D28" s="225" t="s">
        <v>4</v>
      </c>
      <c r="E28" s="225" t="str">
        <f t="shared" si="3"/>
        <v>Zhang Ziqian Bryan</v>
      </c>
      <c r="F28" s="225" t="s">
        <v>8</v>
      </c>
      <c r="G28" s="225" t="str">
        <f t="shared" si="4"/>
        <v>Singh Aaditya</v>
      </c>
      <c r="H28" s="225" t="s">
        <v>2</v>
      </c>
      <c r="I28" s="88" t="s">
        <v>3</v>
      </c>
      <c r="J28" s="225" t="str">
        <f t="shared" si="5"/>
        <v>Philip Theisen</v>
      </c>
      <c r="K28" s="41">
        <v>9</v>
      </c>
      <c r="L28" s="45">
        <v>11</v>
      </c>
      <c r="M28" s="227">
        <v>9</v>
      </c>
      <c r="N28" s="45">
        <v>11</v>
      </c>
      <c r="O28" s="227">
        <v>11</v>
      </c>
      <c r="P28" s="45">
        <v>4</v>
      </c>
      <c r="Q28" s="227">
        <v>7</v>
      </c>
      <c r="R28" s="45">
        <v>11</v>
      </c>
      <c r="S28" s="227"/>
      <c r="T28" s="43"/>
      <c r="U28" s="231">
        <f t="shared" si="6"/>
        <v>1</v>
      </c>
      <c r="V28" s="226">
        <f t="shared" si="7"/>
        <v>3</v>
      </c>
      <c r="W28" s="29" t="str">
        <f t="shared" si="8"/>
        <v>B</v>
      </c>
      <c r="X28" s="29" t="str">
        <f t="shared" si="9"/>
        <v>D</v>
      </c>
    </row>
    <row r="29" spans="1:24" ht="15">
      <c r="A29" s="29">
        <v>4</v>
      </c>
      <c r="B29" s="231" t="s">
        <v>48</v>
      </c>
      <c r="C29" s="100">
        <v>0.6666666666666666</v>
      </c>
      <c r="D29" s="225" t="s">
        <v>6</v>
      </c>
      <c r="E29" s="225" t="str">
        <f t="shared" si="3"/>
        <v>Noan Piette</v>
      </c>
      <c r="F29" s="225" t="s">
        <v>8</v>
      </c>
      <c r="G29" s="225" t="str">
        <f t="shared" si="4"/>
        <v>Jakob Coenen</v>
      </c>
      <c r="H29" s="225" t="s">
        <v>7</v>
      </c>
      <c r="I29" s="88" t="s">
        <v>5</v>
      </c>
      <c r="J29" s="225" t="str">
        <f t="shared" si="5"/>
        <v>Oscar Deryck</v>
      </c>
      <c r="K29" s="41">
        <v>11</v>
      </c>
      <c r="L29" s="45">
        <v>8</v>
      </c>
      <c r="M29" s="227">
        <v>11</v>
      </c>
      <c r="N29" s="45">
        <v>9</v>
      </c>
      <c r="O29" s="227">
        <v>11</v>
      </c>
      <c r="P29" s="45">
        <v>7</v>
      </c>
      <c r="Q29" s="227"/>
      <c r="R29" s="45"/>
      <c r="S29" s="227"/>
      <c r="T29" s="43"/>
      <c r="U29" s="231">
        <f t="shared" si="6"/>
        <v>3</v>
      </c>
      <c r="V29" s="226">
        <f t="shared" si="7"/>
        <v>0</v>
      </c>
      <c r="W29" s="29" t="str">
        <f t="shared" si="8"/>
        <v>F</v>
      </c>
      <c r="X29" s="29" t="str">
        <f t="shared" si="9"/>
        <v>G</v>
      </c>
    </row>
    <row r="30" spans="1:24" ht="15">
      <c r="A30" s="29">
        <v>3</v>
      </c>
      <c r="B30" s="231" t="s">
        <v>48</v>
      </c>
      <c r="C30" s="100">
        <v>0.6840277777777778</v>
      </c>
      <c r="D30" s="225" t="s">
        <v>5</v>
      </c>
      <c r="E30" s="225" t="str">
        <f t="shared" si="3"/>
        <v>Oscar Deryck</v>
      </c>
      <c r="F30" s="225" t="s">
        <v>8</v>
      </c>
      <c r="G30" s="225" t="str">
        <f t="shared" si="4"/>
        <v>Louis Victor Lemaire</v>
      </c>
      <c r="H30" s="225" t="s">
        <v>1</v>
      </c>
      <c r="I30" s="88" t="s">
        <v>2</v>
      </c>
      <c r="J30" s="225" t="str">
        <f t="shared" si="5"/>
        <v>Singh Aaditya</v>
      </c>
      <c r="K30" s="41">
        <v>3</v>
      </c>
      <c r="L30" s="45">
        <v>11</v>
      </c>
      <c r="M30" s="227">
        <v>3</v>
      </c>
      <c r="N30" s="45">
        <v>11</v>
      </c>
      <c r="O30" s="227">
        <v>2</v>
      </c>
      <c r="P30" s="45">
        <v>11</v>
      </c>
      <c r="Q30" s="227"/>
      <c r="R30" s="45"/>
      <c r="S30" s="227"/>
      <c r="T30" s="43"/>
      <c r="U30" s="231">
        <f t="shared" si="6"/>
        <v>0</v>
      </c>
      <c r="V30" s="226">
        <f t="shared" si="7"/>
        <v>3</v>
      </c>
      <c r="W30" s="29" t="str">
        <f t="shared" si="8"/>
        <v>A</v>
      </c>
      <c r="X30" s="29" t="str">
        <f t="shared" si="9"/>
        <v>E</v>
      </c>
    </row>
    <row r="31" spans="1:24" ht="15">
      <c r="A31" s="29">
        <v>4</v>
      </c>
      <c r="B31" s="231" t="s">
        <v>48</v>
      </c>
      <c r="C31" s="100">
        <v>0.6840277777777778</v>
      </c>
      <c r="D31" s="225" t="s">
        <v>7</v>
      </c>
      <c r="E31" s="225" t="str">
        <f t="shared" si="3"/>
        <v>Jakob Coenen</v>
      </c>
      <c r="F31" s="225" t="s">
        <v>8</v>
      </c>
      <c r="G31" s="225" t="str">
        <f t="shared" si="4"/>
        <v>Philip Theisen</v>
      </c>
      <c r="H31" s="225" t="s">
        <v>3</v>
      </c>
      <c r="I31" s="88" t="s">
        <v>4</v>
      </c>
      <c r="J31" s="225" t="str">
        <f t="shared" si="5"/>
        <v>Zhang Ziqian Bryan</v>
      </c>
      <c r="K31" s="41">
        <v>11</v>
      </c>
      <c r="L31" s="45">
        <v>7</v>
      </c>
      <c r="M31" s="227">
        <v>4</v>
      </c>
      <c r="N31" s="45">
        <v>11</v>
      </c>
      <c r="O31" s="227">
        <v>11</v>
      </c>
      <c r="P31" s="45">
        <v>5</v>
      </c>
      <c r="Q31" s="227">
        <v>11</v>
      </c>
      <c r="R31" s="45">
        <v>1</v>
      </c>
      <c r="S31" s="227"/>
      <c r="T31" s="43"/>
      <c r="U31" s="231">
        <f t="shared" si="6"/>
        <v>3</v>
      </c>
      <c r="V31" s="226">
        <f t="shared" si="7"/>
        <v>1</v>
      </c>
      <c r="W31" s="29" t="str">
        <f t="shared" si="8"/>
        <v>G</v>
      </c>
      <c r="X31" s="29" t="str">
        <f t="shared" si="9"/>
        <v>C</v>
      </c>
    </row>
    <row r="32" spans="1:24" ht="15">
      <c r="A32" s="29">
        <v>3</v>
      </c>
      <c r="B32" s="231" t="s">
        <v>48</v>
      </c>
      <c r="C32" s="100">
        <v>0.7013888888888888</v>
      </c>
      <c r="D32" s="225" t="s">
        <v>4</v>
      </c>
      <c r="E32" s="225" t="str">
        <f t="shared" si="3"/>
        <v>Zhang Ziqian Bryan</v>
      </c>
      <c r="F32" s="225" t="s">
        <v>8</v>
      </c>
      <c r="G32" s="225" t="str">
        <f t="shared" si="4"/>
        <v>Noan Piette</v>
      </c>
      <c r="H32" s="225" t="s">
        <v>6</v>
      </c>
      <c r="I32" s="88" t="s">
        <v>5</v>
      </c>
      <c r="J32" s="225" t="str">
        <f t="shared" si="5"/>
        <v>Oscar Deryck</v>
      </c>
      <c r="K32" s="41">
        <v>6</v>
      </c>
      <c r="L32" s="45">
        <v>11</v>
      </c>
      <c r="M32" s="227">
        <v>11</v>
      </c>
      <c r="N32" s="45">
        <v>8</v>
      </c>
      <c r="O32" s="227">
        <v>11</v>
      </c>
      <c r="P32" s="45">
        <v>13</v>
      </c>
      <c r="Q32" s="227">
        <v>8</v>
      </c>
      <c r="R32" s="45">
        <v>11</v>
      </c>
      <c r="S32" s="227"/>
      <c r="T32" s="43"/>
      <c r="U32" s="231">
        <f t="shared" si="6"/>
        <v>1</v>
      </c>
      <c r="V32" s="226">
        <f t="shared" si="7"/>
        <v>3</v>
      </c>
      <c r="W32" s="29" t="str">
        <f t="shared" si="8"/>
        <v>F</v>
      </c>
      <c r="X32" s="29" t="str">
        <f t="shared" si="9"/>
        <v>D</v>
      </c>
    </row>
    <row r="33" spans="1:24" ht="15">
      <c r="A33" s="29">
        <v>4</v>
      </c>
      <c r="B33" s="231" t="s">
        <v>48</v>
      </c>
      <c r="C33" s="100">
        <v>0.7013888888888888</v>
      </c>
      <c r="D33" s="225" t="s">
        <v>1</v>
      </c>
      <c r="E33" s="225" t="str">
        <f t="shared" si="3"/>
        <v>Louis Victor Lemaire</v>
      </c>
      <c r="F33" s="225" t="s">
        <v>8</v>
      </c>
      <c r="G33" s="225" t="str">
        <f t="shared" si="4"/>
        <v>Singh Aaditya</v>
      </c>
      <c r="H33" s="225" t="s">
        <v>2</v>
      </c>
      <c r="I33" s="88" t="s">
        <v>7</v>
      </c>
      <c r="J33" s="225" t="str">
        <f t="shared" si="5"/>
        <v>Jakob Coenen</v>
      </c>
      <c r="K33" s="41">
        <v>11</v>
      </c>
      <c r="L33" s="45">
        <v>9</v>
      </c>
      <c r="M33" s="227">
        <v>11</v>
      </c>
      <c r="N33" s="45">
        <v>6</v>
      </c>
      <c r="O33" s="227">
        <v>11</v>
      </c>
      <c r="P33" s="45">
        <v>8</v>
      </c>
      <c r="Q33" s="227"/>
      <c r="R33" s="45"/>
      <c r="S33" s="227"/>
      <c r="T33" s="43"/>
      <c r="U33" s="231">
        <f t="shared" si="6"/>
        <v>3</v>
      </c>
      <c r="V33" s="226">
        <f t="shared" si="7"/>
        <v>0</v>
      </c>
      <c r="W33" s="29" t="str">
        <f t="shared" si="8"/>
        <v>A</v>
      </c>
      <c r="X33" s="29" t="str">
        <f t="shared" si="9"/>
        <v>B</v>
      </c>
    </row>
    <row r="34" spans="1:24" ht="15">
      <c r="A34" s="29">
        <v>3</v>
      </c>
      <c r="B34" s="231" t="s">
        <v>48</v>
      </c>
      <c r="C34" s="100">
        <v>0.71875</v>
      </c>
      <c r="D34" s="225" t="s">
        <v>6</v>
      </c>
      <c r="E34" s="225" t="str">
        <f t="shared" si="3"/>
        <v>Noan Piette</v>
      </c>
      <c r="F34" s="225" t="s">
        <v>8</v>
      </c>
      <c r="G34" s="225" t="str">
        <f t="shared" si="4"/>
        <v>Oscar Deryck</v>
      </c>
      <c r="H34" s="225" t="s">
        <v>5</v>
      </c>
      <c r="I34" s="88" t="s">
        <v>1</v>
      </c>
      <c r="J34" s="225" t="str">
        <f t="shared" si="5"/>
        <v>Louis Victor Lemaire</v>
      </c>
      <c r="K34" s="41">
        <v>11</v>
      </c>
      <c r="L34" s="45">
        <v>3</v>
      </c>
      <c r="M34" s="227">
        <v>11</v>
      </c>
      <c r="N34" s="45">
        <v>3</v>
      </c>
      <c r="O34" s="227">
        <v>11</v>
      </c>
      <c r="P34" s="45">
        <v>2</v>
      </c>
      <c r="Q34" s="227"/>
      <c r="R34" s="45"/>
      <c r="S34" s="227"/>
      <c r="T34" s="43"/>
      <c r="U34" s="231">
        <f t="shared" si="6"/>
        <v>3</v>
      </c>
      <c r="V34" s="226">
        <f t="shared" si="7"/>
        <v>0</v>
      </c>
      <c r="W34" s="29" t="str">
        <f t="shared" si="8"/>
        <v>F</v>
      </c>
      <c r="X34" s="29" t="str">
        <f t="shared" si="9"/>
        <v>E</v>
      </c>
    </row>
    <row r="35" spans="1:24" ht="15">
      <c r="A35" s="29">
        <v>4</v>
      </c>
      <c r="B35" s="231" t="s">
        <v>48</v>
      </c>
      <c r="C35" s="100">
        <v>0.71875</v>
      </c>
      <c r="D35" s="225" t="s">
        <v>7</v>
      </c>
      <c r="E35" s="225" t="str">
        <f t="shared" si="3"/>
        <v>Jakob Coenen</v>
      </c>
      <c r="F35" s="225" t="s">
        <v>8</v>
      </c>
      <c r="G35" s="225" t="str">
        <f t="shared" si="4"/>
        <v>Zhang Ziqian Bryan</v>
      </c>
      <c r="H35" s="225" t="s">
        <v>4</v>
      </c>
      <c r="I35" s="88" t="s">
        <v>3</v>
      </c>
      <c r="J35" s="225" t="str">
        <f t="shared" si="5"/>
        <v>Philip Theisen</v>
      </c>
      <c r="K35" s="41">
        <v>4</v>
      </c>
      <c r="L35" s="45">
        <v>11</v>
      </c>
      <c r="M35" s="227">
        <v>12</v>
      </c>
      <c r="N35" s="45">
        <v>14</v>
      </c>
      <c r="O35" s="227">
        <v>10</v>
      </c>
      <c r="P35" s="45">
        <v>12</v>
      </c>
      <c r="Q35" s="227"/>
      <c r="R35" s="45"/>
      <c r="S35" s="227"/>
      <c r="T35" s="43"/>
      <c r="U35" s="231">
        <f t="shared" si="6"/>
        <v>0</v>
      </c>
      <c r="V35" s="226">
        <f t="shared" si="7"/>
        <v>3</v>
      </c>
      <c r="W35" s="29" t="str">
        <f t="shared" si="8"/>
        <v>D</v>
      </c>
      <c r="X35" s="29" t="str">
        <f t="shared" si="9"/>
        <v>G</v>
      </c>
    </row>
    <row r="36" spans="1:24" ht="15.75" thickBot="1">
      <c r="A36" s="30">
        <v>3</v>
      </c>
      <c r="B36" s="232" t="s">
        <v>48</v>
      </c>
      <c r="C36" s="101">
        <v>0.7361111111111112</v>
      </c>
      <c r="D36" s="233" t="s">
        <v>3</v>
      </c>
      <c r="E36" s="233" t="str">
        <f t="shared" si="3"/>
        <v>Philip Theisen</v>
      </c>
      <c r="F36" s="233" t="s">
        <v>8</v>
      </c>
      <c r="G36" s="233" t="str">
        <f t="shared" si="4"/>
        <v>Louis Victor Lemaire</v>
      </c>
      <c r="H36" s="233" t="s">
        <v>1</v>
      </c>
      <c r="I36" s="90" t="s">
        <v>6</v>
      </c>
      <c r="J36" s="233" t="str">
        <f t="shared" si="5"/>
        <v>Noan Piette</v>
      </c>
      <c r="K36" s="47">
        <v>1</v>
      </c>
      <c r="L36" s="46">
        <v>11</v>
      </c>
      <c r="M36" s="235">
        <v>4</v>
      </c>
      <c r="N36" s="46">
        <v>11</v>
      </c>
      <c r="O36" s="235">
        <v>5</v>
      </c>
      <c r="P36" s="46">
        <v>11</v>
      </c>
      <c r="Q36" s="235"/>
      <c r="R36" s="46"/>
      <c r="S36" s="235"/>
      <c r="T36" s="48"/>
      <c r="U36" s="232">
        <f t="shared" si="6"/>
        <v>0</v>
      </c>
      <c r="V36" s="234">
        <f t="shared" si="7"/>
        <v>3</v>
      </c>
      <c r="W36" s="30" t="str">
        <f t="shared" si="8"/>
        <v>A</v>
      </c>
      <c r="X36" s="30" t="str">
        <f t="shared" si="9"/>
        <v>C</v>
      </c>
    </row>
    <row r="37" spans="1:25" ht="1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</row>
    <row r="38" spans="1:25" ht="1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</row>
    <row r="39" spans="1:25" ht="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</row>
    <row r="40" spans="1:25" ht="1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</row>
    <row r="41" spans="1:25" ht="1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</row>
    <row r="42" spans="1:25" ht="1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</row>
    <row r="43" spans="1:25" ht="1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7:23" ht="1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7:23" ht="1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ht="1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ht="1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ht="1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ht="1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ht="1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sheetProtection/>
  <mergeCells count="52">
    <mergeCell ref="Q11:X11"/>
    <mergeCell ref="S15:T15"/>
    <mergeCell ref="U15:V15"/>
    <mergeCell ref="D15:H15"/>
    <mergeCell ref="I15:J15"/>
    <mergeCell ref="K15:L15"/>
    <mergeCell ref="M15:N15"/>
    <mergeCell ref="O15:P15"/>
    <mergeCell ref="Q15:R15"/>
    <mergeCell ref="A14:H14"/>
    <mergeCell ref="B9:E9"/>
    <mergeCell ref="F9:G9"/>
    <mergeCell ref="H9:I9"/>
    <mergeCell ref="O9:P9"/>
    <mergeCell ref="B11:E11"/>
    <mergeCell ref="F11:G11"/>
    <mergeCell ref="H11:I11"/>
    <mergeCell ref="O11:P11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rintOptions/>
  <pageMargins left="0.7" right="0.7" top="0.75" bottom="0.75" header="0.3" footer="0.3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>
    <tabColor theme="6" tint="0.39998000860214233"/>
    <pageSetUpPr fitToPage="1"/>
  </sheetPr>
  <dimension ref="A1:Y61"/>
  <sheetViews>
    <sheetView zoomScalePageLayoutView="0" workbookViewId="0" topLeftCell="A16">
      <selection activeCell="K46" sqref="K46"/>
    </sheetView>
  </sheetViews>
  <sheetFormatPr defaultColWidth="9.00390625" defaultRowHeight="15"/>
  <cols>
    <col min="1" max="2" width="5.140625" style="8" customWidth="1"/>
    <col min="3" max="3" width="8.00390625" style="8" customWidth="1"/>
    <col min="4" max="4" width="4.57421875" style="8" customWidth="1"/>
    <col min="5" max="5" width="20.7109375" style="8" customWidth="1"/>
    <col min="6" max="6" width="4.57421875" style="8" customWidth="1"/>
    <col min="7" max="7" width="20.7109375" style="8" customWidth="1"/>
    <col min="8" max="9" width="4.57421875" style="8" customWidth="1"/>
    <col min="10" max="10" width="20.7109375" style="8" customWidth="1"/>
    <col min="11" max="20" width="4.28125" style="8" customWidth="1"/>
    <col min="21" max="22" width="5.7109375" style="8" customWidth="1"/>
    <col min="23" max="23" width="5.8515625" style="8" customWidth="1"/>
    <col min="24" max="24" width="5.8515625" style="37" customWidth="1"/>
    <col min="25" max="16384" width="9.00390625" style="37" customWidth="1"/>
  </cols>
  <sheetData>
    <row r="1" spans="1:24" ht="31.5">
      <c r="A1" s="338" t="s">
        <v>154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8.7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s="4" customFormat="1" ht="19.5" thickBot="1">
      <c r="A3" s="405" t="s">
        <v>44</v>
      </c>
      <c r="B3" s="406"/>
      <c r="C3" s="406"/>
      <c r="D3" s="406"/>
      <c r="E3" s="406"/>
      <c r="F3" s="406"/>
      <c r="G3" s="406"/>
      <c r="H3" s="406"/>
      <c r="I3" s="407"/>
      <c r="J3" s="3"/>
      <c r="K3" s="408" t="s">
        <v>45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10"/>
    </row>
    <row r="4" spans="1:24" ht="15.75" thickBot="1">
      <c r="A4" s="5" t="s">
        <v>0</v>
      </c>
      <c r="B4" s="411" t="s">
        <v>28</v>
      </c>
      <c r="C4" s="412"/>
      <c r="D4" s="412"/>
      <c r="E4" s="413"/>
      <c r="F4" s="414" t="s">
        <v>23</v>
      </c>
      <c r="G4" s="415"/>
      <c r="H4" s="411" t="s">
        <v>25</v>
      </c>
      <c r="I4" s="413"/>
      <c r="J4" s="203"/>
      <c r="K4" s="6" t="s">
        <v>40</v>
      </c>
      <c r="L4" s="6" t="s">
        <v>41</v>
      </c>
      <c r="M4" s="6" t="s">
        <v>42</v>
      </c>
      <c r="N4" s="6" t="s">
        <v>43</v>
      </c>
      <c r="O4" s="416" t="s">
        <v>26</v>
      </c>
      <c r="P4" s="417"/>
      <c r="Q4" s="418" t="s">
        <v>28</v>
      </c>
      <c r="R4" s="419"/>
      <c r="S4" s="419"/>
      <c r="T4" s="419"/>
      <c r="U4" s="419"/>
      <c r="V4" s="419"/>
      <c r="W4" s="419"/>
      <c r="X4" s="420"/>
    </row>
    <row r="5" spans="1:24" ht="15.75" thickBot="1">
      <c r="A5" s="7" t="s">
        <v>1</v>
      </c>
      <c r="B5" s="363" t="s">
        <v>21</v>
      </c>
      <c r="C5" s="364"/>
      <c r="D5" s="364"/>
      <c r="E5" s="364"/>
      <c r="F5" s="365" t="s">
        <v>16</v>
      </c>
      <c r="G5" s="364"/>
      <c r="H5" s="364"/>
      <c r="I5" s="400"/>
      <c r="J5" s="203"/>
      <c r="K5" s="25">
        <f aca="true" t="shared" si="0" ref="K5:K13">COUNTIF($W$18:$W$53,A5)</f>
        <v>5</v>
      </c>
      <c r="L5" s="204">
        <f aca="true" t="shared" si="1" ref="L5:L13">COUNTIF($X$18:$X$53,A5)</f>
        <v>1</v>
      </c>
      <c r="M5" s="216"/>
      <c r="N5" s="216"/>
      <c r="O5" s="401"/>
      <c r="P5" s="401"/>
      <c r="Q5" s="402" t="str">
        <f>B5</f>
        <v>Vitja Lutsenko</v>
      </c>
      <c r="R5" s="402"/>
      <c r="S5" s="402"/>
      <c r="T5" s="402"/>
      <c r="U5" s="402"/>
      <c r="V5" s="402"/>
      <c r="W5" s="402"/>
      <c r="X5" s="403"/>
    </row>
    <row r="6" spans="1:24" ht="15.75" thickBot="1">
      <c r="A6" s="7" t="s">
        <v>2</v>
      </c>
      <c r="B6" s="355" t="s">
        <v>134</v>
      </c>
      <c r="C6" s="356"/>
      <c r="D6" s="356"/>
      <c r="E6" s="356"/>
      <c r="F6" s="357" t="s">
        <v>77</v>
      </c>
      <c r="G6" s="357"/>
      <c r="H6" s="356"/>
      <c r="I6" s="398"/>
      <c r="J6" s="203"/>
      <c r="K6" s="23">
        <f t="shared" si="0"/>
        <v>4</v>
      </c>
      <c r="L6" s="203">
        <f t="shared" si="1"/>
        <v>2</v>
      </c>
      <c r="M6" s="211"/>
      <c r="N6" s="211"/>
      <c r="O6" s="399"/>
      <c r="P6" s="399"/>
      <c r="Q6" s="396" t="str">
        <f aca="true" t="shared" si="2" ref="Q6:Q13">B6</f>
        <v>Bastian Ramakers</v>
      </c>
      <c r="R6" s="396"/>
      <c r="S6" s="396"/>
      <c r="T6" s="396"/>
      <c r="U6" s="396"/>
      <c r="V6" s="396"/>
      <c r="W6" s="396"/>
      <c r="X6" s="397"/>
    </row>
    <row r="7" spans="1:24" ht="15.75" thickBot="1">
      <c r="A7" s="7" t="s">
        <v>3</v>
      </c>
      <c r="B7" s="355" t="s">
        <v>105</v>
      </c>
      <c r="C7" s="356"/>
      <c r="D7" s="356"/>
      <c r="E7" s="356"/>
      <c r="F7" s="357" t="s">
        <v>81</v>
      </c>
      <c r="G7" s="357"/>
      <c r="H7" s="356"/>
      <c r="I7" s="398"/>
      <c r="J7" s="203"/>
      <c r="K7" s="23">
        <f t="shared" si="0"/>
        <v>4</v>
      </c>
      <c r="L7" s="203">
        <f t="shared" si="1"/>
        <v>2</v>
      </c>
      <c r="M7" s="211"/>
      <c r="N7" s="211"/>
      <c r="O7" s="399"/>
      <c r="P7" s="399"/>
      <c r="Q7" s="396" t="str">
        <f t="shared" si="2"/>
        <v>Noah Lambinet</v>
      </c>
      <c r="R7" s="396"/>
      <c r="S7" s="396"/>
      <c r="T7" s="396"/>
      <c r="U7" s="396"/>
      <c r="V7" s="396"/>
      <c r="W7" s="396"/>
      <c r="X7" s="397"/>
    </row>
    <row r="8" spans="1:24" ht="15.75" thickBot="1">
      <c r="A8" s="7" t="s">
        <v>4</v>
      </c>
      <c r="B8" s="355" t="s">
        <v>96</v>
      </c>
      <c r="C8" s="356"/>
      <c r="D8" s="356"/>
      <c r="E8" s="356"/>
      <c r="F8" s="357" t="s">
        <v>93</v>
      </c>
      <c r="G8" s="357"/>
      <c r="H8" s="356"/>
      <c r="I8" s="398"/>
      <c r="J8" s="203"/>
      <c r="K8" s="23">
        <f t="shared" si="0"/>
        <v>3</v>
      </c>
      <c r="L8" s="203">
        <f t="shared" si="1"/>
        <v>4</v>
      </c>
      <c r="M8" s="211"/>
      <c r="N8" s="211"/>
      <c r="O8" s="399"/>
      <c r="P8" s="399"/>
      <c r="Q8" s="396" t="str">
        <f t="shared" si="2"/>
        <v>Noah Genart</v>
      </c>
      <c r="R8" s="396"/>
      <c r="S8" s="396"/>
      <c r="T8" s="396"/>
      <c r="U8" s="396"/>
      <c r="V8" s="396"/>
      <c r="W8" s="396"/>
      <c r="X8" s="397"/>
    </row>
    <row r="9" spans="1:24" ht="15.75" thickBot="1">
      <c r="A9" s="7" t="s">
        <v>5</v>
      </c>
      <c r="B9" s="355" t="s">
        <v>119</v>
      </c>
      <c r="C9" s="356"/>
      <c r="D9" s="356"/>
      <c r="E9" s="356"/>
      <c r="F9" s="357" t="s">
        <v>83</v>
      </c>
      <c r="G9" s="357"/>
      <c r="H9" s="356"/>
      <c r="I9" s="398"/>
      <c r="J9" s="203"/>
      <c r="K9" s="23">
        <f t="shared" si="0"/>
        <v>0</v>
      </c>
      <c r="L9" s="203">
        <f t="shared" si="1"/>
        <v>7</v>
      </c>
      <c r="M9" s="211"/>
      <c r="N9" s="211"/>
      <c r="O9" s="399"/>
      <c r="P9" s="399"/>
      <c r="Q9" s="396" t="str">
        <f t="shared" si="2"/>
        <v>Tibo Vandewiele</v>
      </c>
      <c r="R9" s="396"/>
      <c r="S9" s="396"/>
      <c r="T9" s="396"/>
      <c r="U9" s="396"/>
      <c r="V9" s="396"/>
      <c r="W9" s="396"/>
      <c r="X9" s="397"/>
    </row>
    <row r="10" spans="1:24" ht="15.75" thickBot="1">
      <c r="A10" s="7" t="s">
        <v>6</v>
      </c>
      <c r="B10" s="355" t="s">
        <v>19</v>
      </c>
      <c r="C10" s="356"/>
      <c r="D10" s="356"/>
      <c r="E10" s="356"/>
      <c r="F10" s="357" t="s">
        <v>84</v>
      </c>
      <c r="G10" s="357"/>
      <c r="H10" s="356"/>
      <c r="I10" s="398"/>
      <c r="J10" s="203"/>
      <c r="K10" s="23">
        <f t="shared" si="0"/>
        <v>3</v>
      </c>
      <c r="L10" s="203">
        <f t="shared" si="1"/>
        <v>3</v>
      </c>
      <c r="M10" s="211"/>
      <c r="N10" s="211"/>
      <c r="O10" s="399"/>
      <c r="P10" s="399"/>
      <c r="Q10" s="396" t="str">
        <f t="shared" si="2"/>
        <v>Thomas Vertommen</v>
      </c>
      <c r="R10" s="396"/>
      <c r="S10" s="396"/>
      <c r="T10" s="396"/>
      <c r="U10" s="396"/>
      <c r="V10" s="396"/>
      <c r="W10" s="396"/>
      <c r="X10" s="397"/>
    </row>
    <row r="11" spans="1:24" ht="15.75" thickBot="1">
      <c r="A11" s="218" t="s">
        <v>7</v>
      </c>
      <c r="B11" s="357" t="s">
        <v>142</v>
      </c>
      <c r="C11" s="356"/>
      <c r="D11" s="356"/>
      <c r="E11" s="356"/>
      <c r="F11" s="357" t="s">
        <v>162</v>
      </c>
      <c r="G11" s="357"/>
      <c r="H11" s="356"/>
      <c r="I11" s="398"/>
      <c r="J11" s="203"/>
      <c r="K11" s="23">
        <f t="shared" si="0"/>
        <v>6</v>
      </c>
      <c r="L11" s="203">
        <f t="shared" si="1"/>
        <v>0</v>
      </c>
      <c r="M11" s="211"/>
      <c r="N11" s="211"/>
      <c r="O11" s="399"/>
      <c r="P11" s="399"/>
      <c r="Q11" s="396" t="str">
        <f t="shared" si="2"/>
        <v>Martin Teheux</v>
      </c>
      <c r="R11" s="396"/>
      <c r="S11" s="396"/>
      <c r="T11" s="396"/>
      <c r="U11" s="396"/>
      <c r="V11" s="396"/>
      <c r="W11" s="396"/>
      <c r="X11" s="397"/>
    </row>
    <row r="12" spans="1:24" ht="15.75" thickBot="1">
      <c r="A12" s="219" t="s">
        <v>11</v>
      </c>
      <c r="B12" s="357" t="s">
        <v>111</v>
      </c>
      <c r="C12" s="356"/>
      <c r="D12" s="356"/>
      <c r="E12" s="356"/>
      <c r="F12" s="357" t="s">
        <v>71</v>
      </c>
      <c r="G12" s="357"/>
      <c r="H12" s="356"/>
      <c r="I12" s="398"/>
      <c r="J12" s="203"/>
      <c r="K12" s="23">
        <f t="shared" si="0"/>
        <v>1</v>
      </c>
      <c r="L12" s="203">
        <f t="shared" si="1"/>
        <v>5</v>
      </c>
      <c r="M12" s="211"/>
      <c r="N12" s="211"/>
      <c r="O12" s="399"/>
      <c r="P12" s="399"/>
      <c r="Q12" s="396" t="str">
        <f t="shared" si="2"/>
        <v>Matteo Ficot</v>
      </c>
      <c r="R12" s="396"/>
      <c r="S12" s="396"/>
      <c r="T12" s="396"/>
      <c r="U12" s="396"/>
      <c r="V12" s="396"/>
      <c r="W12" s="396"/>
      <c r="X12" s="397"/>
    </row>
    <row r="13" spans="1:24" ht="15.75" thickBot="1">
      <c r="A13" s="13" t="s">
        <v>12</v>
      </c>
      <c r="B13" s="374" t="s">
        <v>243</v>
      </c>
      <c r="C13" s="391"/>
      <c r="D13" s="391"/>
      <c r="E13" s="391"/>
      <c r="F13" s="376" t="s">
        <v>93</v>
      </c>
      <c r="G13" s="391"/>
      <c r="H13" s="375"/>
      <c r="I13" s="392"/>
      <c r="J13" s="203"/>
      <c r="K13" s="24">
        <f t="shared" si="0"/>
        <v>2</v>
      </c>
      <c r="L13" s="209">
        <f t="shared" si="1"/>
        <v>4</v>
      </c>
      <c r="M13" s="213"/>
      <c r="N13" s="213"/>
      <c r="O13" s="393"/>
      <c r="P13" s="393"/>
      <c r="Q13" s="394" t="str">
        <f t="shared" si="2"/>
        <v>Timothy Staelen</v>
      </c>
      <c r="R13" s="394"/>
      <c r="S13" s="394"/>
      <c r="T13" s="394"/>
      <c r="U13" s="394"/>
      <c r="V13" s="394"/>
      <c r="W13" s="394"/>
      <c r="X13" s="395"/>
    </row>
    <row r="14" spans="1:24" ht="15">
      <c r="A14" s="37"/>
      <c r="H14" s="37"/>
      <c r="I14" s="37"/>
      <c r="J14" s="37"/>
      <c r="K14" s="37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</row>
    <row r="15" spans="1:25" ht="15.75" thickBot="1">
      <c r="A15" s="37"/>
      <c r="B15" s="37"/>
      <c r="C15" s="37"/>
      <c r="E15" s="37"/>
      <c r="F15" s="37"/>
      <c r="G15" s="37"/>
      <c r="H15" s="37"/>
      <c r="I15" s="37"/>
      <c r="J15" s="37"/>
      <c r="K15" s="37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</row>
    <row r="16" spans="1:25" ht="15.75" thickBot="1">
      <c r="A16" s="385" t="s">
        <v>46</v>
      </c>
      <c r="B16" s="386"/>
      <c r="C16" s="386"/>
      <c r="D16" s="386"/>
      <c r="E16" s="386"/>
      <c r="F16" s="386"/>
      <c r="G16" s="386"/>
      <c r="H16" s="387"/>
      <c r="I16" s="37"/>
      <c r="J16" s="37"/>
      <c r="K16" s="37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</row>
    <row r="17" spans="1:25" ht="15.75" thickBot="1">
      <c r="A17" s="9" t="s">
        <v>27</v>
      </c>
      <c r="B17" s="208" t="s">
        <v>29</v>
      </c>
      <c r="C17" s="9" t="s">
        <v>24</v>
      </c>
      <c r="D17" s="388" t="s">
        <v>33</v>
      </c>
      <c r="E17" s="388"/>
      <c r="F17" s="388"/>
      <c r="G17" s="388"/>
      <c r="H17" s="388"/>
      <c r="I17" s="389" t="s">
        <v>34</v>
      </c>
      <c r="J17" s="388"/>
      <c r="K17" s="385" t="s">
        <v>35</v>
      </c>
      <c r="L17" s="390"/>
      <c r="M17" s="386" t="s">
        <v>36</v>
      </c>
      <c r="N17" s="390"/>
      <c r="O17" s="386" t="s">
        <v>37</v>
      </c>
      <c r="P17" s="390"/>
      <c r="Q17" s="386" t="s">
        <v>38</v>
      </c>
      <c r="R17" s="390"/>
      <c r="S17" s="386" t="s">
        <v>39</v>
      </c>
      <c r="T17" s="387"/>
      <c r="U17" s="385" t="s">
        <v>32</v>
      </c>
      <c r="V17" s="386"/>
      <c r="W17" s="9" t="s">
        <v>30</v>
      </c>
      <c r="X17" s="9" t="s">
        <v>31</v>
      </c>
      <c r="Y17" s="203"/>
    </row>
    <row r="18" spans="1:24" ht="15">
      <c r="A18" s="10">
        <v>5</v>
      </c>
      <c r="B18" s="25" t="s">
        <v>48</v>
      </c>
      <c r="C18" s="108">
        <v>0.5625</v>
      </c>
      <c r="D18" s="217" t="s">
        <v>2</v>
      </c>
      <c r="E18" s="204" t="str">
        <f aca="true" t="shared" si="3" ref="E18:E53">VLOOKUP(D18,$A$5:$I$13,2)</f>
        <v>Bastian Ramakers</v>
      </c>
      <c r="F18" s="204" t="s">
        <v>8</v>
      </c>
      <c r="G18" s="204" t="str">
        <f aca="true" t="shared" si="4" ref="G18:G53">VLOOKUP(H18,$A$5:$I$13,2)</f>
        <v>Timothy Staelen</v>
      </c>
      <c r="H18" s="206" t="s">
        <v>12</v>
      </c>
      <c r="I18" s="14" t="s">
        <v>6</v>
      </c>
      <c r="J18" s="204" t="str">
        <f aca="true" t="shared" si="5" ref="J18:J53">VLOOKUP(I18,$A$5:$I$13,2)</f>
        <v>Thomas Vertommen</v>
      </c>
      <c r="K18" s="17">
        <v>11</v>
      </c>
      <c r="L18" s="18">
        <v>8</v>
      </c>
      <c r="M18" s="216">
        <v>11</v>
      </c>
      <c r="N18" s="18">
        <v>2</v>
      </c>
      <c r="O18" s="216">
        <v>11</v>
      </c>
      <c r="P18" s="18">
        <v>9</v>
      </c>
      <c r="Q18" s="216"/>
      <c r="R18" s="18"/>
      <c r="S18" s="216"/>
      <c r="T18" s="19"/>
      <c r="U18" s="25">
        <f>IF(K18&gt;L18,1,0)+IF(M18&gt;N18,1,0)+IF(O18&gt;P18,1,0)+IF(Q18&gt;R18,1,0)+IF(S18&gt;T18,1,0)</f>
        <v>3</v>
      </c>
      <c r="V18" s="215">
        <f>IF(K18&lt;L18,1,0)+IF(M18&lt;N18,1,0)+IF(O18&lt;P18,1,0)+IF(Q18&lt;R18,1,0)+IF(S18&lt;T18,1,0)</f>
        <v>0</v>
      </c>
      <c r="W18" s="10" t="str">
        <f>IF(U18&gt;V18,D18,IF(U18&lt;V18,H18,""))</f>
        <v>B</v>
      </c>
      <c r="X18" s="10" t="str">
        <f>IF(U18&gt;V18,H18,IF(U18&lt;V18,D18,""))</f>
        <v>I</v>
      </c>
    </row>
    <row r="19" spans="1:24" ht="15">
      <c r="A19" s="11">
        <v>6</v>
      </c>
      <c r="B19" s="23" t="s">
        <v>48</v>
      </c>
      <c r="C19" s="109">
        <v>0.5625</v>
      </c>
      <c r="D19" s="88" t="s">
        <v>3</v>
      </c>
      <c r="E19" s="203" t="str">
        <f>VLOOKUP(D19,$A$5:$I$13,2)</f>
        <v>Noah Lambinet</v>
      </c>
      <c r="F19" s="203" t="s">
        <v>8</v>
      </c>
      <c r="G19" s="203" t="str">
        <f t="shared" si="4"/>
        <v>Matteo Ficot</v>
      </c>
      <c r="H19" s="89" t="s">
        <v>11</v>
      </c>
      <c r="I19" s="38" t="s">
        <v>5</v>
      </c>
      <c r="J19" s="203" t="str">
        <f t="shared" si="5"/>
        <v>Tibo Vandewiele</v>
      </c>
      <c r="K19" s="49">
        <v>8</v>
      </c>
      <c r="L19" s="50">
        <v>11</v>
      </c>
      <c r="M19" s="211">
        <v>15</v>
      </c>
      <c r="N19" s="50">
        <v>13</v>
      </c>
      <c r="O19" s="211">
        <v>11</v>
      </c>
      <c r="P19" s="50">
        <v>8</v>
      </c>
      <c r="Q19" s="211">
        <v>11</v>
      </c>
      <c r="R19" s="50">
        <v>5</v>
      </c>
      <c r="S19" s="211"/>
      <c r="T19" s="51"/>
      <c r="U19" s="23">
        <f aca="true" t="shared" si="6" ref="U19:U33">IF(K19&gt;L19,1,0)+IF(M19&gt;N19,1,0)+IF(O19&gt;P19,1,0)+IF(Q19&gt;R19,1,0)+IF(S19&gt;T19,1,0)</f>
        <v>3</v>
      </c>
      <c r="V19" s="210">
        <f aca="true" t="shared" si="7" ref="V19:V33">IF(K19&lt;L19,1,0)+IF(M19&lt;N19,1,0)+IF(O19&lt;P19,1,0)+IF(Q19&lt;R19,1,0)+IF(S19&lt;T19,1,0)</f>
        <v>1</v>
      </c>
      <c r="W19" s="11" t="str">
        <f aca="true" t="shared" si="8" ref="W19:W33">IF(U19&gt;V19,D19,IF(U19&lt;V19,H19,""))</f>
        <v>C</v>
      </c>
      <c r="X19" s="11" t="str">
        <f aca="true" t="shared" si="9" ref="X19:X33">IF(U19&gt;V19,H19,IF(U19&lt;V19,D19,""))</f>
        <v>H</v>
      </c>
    </row>
    <row r="20" spans="1:24" ht="15">
      <c r="A20" s="11">
        <v>5</v>
      </c>
      <c r="B20" s="23" t="s">
        <v>48</v>
      </c>
      <c r="C20" s="109">
        <v>0.579861111111111</v>
      </c>
      <c r="D20" s="88" t="s">
        <v>4</v>
      </c>
      <c r="E20" s="203" t="str">
        <f t="shared" si="3"/>
        <v>Noah Genart</v>
      </c>
      <c r="F20" s="203" t="s">
        <v>8</v>
      </c>
      <c r="G20" s="203" t="str">
        <f>VLOOKUP(H20,$A$5:$I$13,2)</f>
        <v>Martin Teheux</v>
      </c>
      <c r="H20" s="89" t="s">
        <v>7</v>
      </c>
      <c r="I20" s="38" t="s">
        <v>1</v>
      </c>
      <c r="J20" s="203" t="str">
        <f t="shared" si="5"/>
        <v>Vitja Lutsenko</v>
      </c>
      <c r="K20" s="49">
        <v>8</v>
      </c>
      <c r="L20" s="50">
        <v>11</v>
      </c>
      <c r="M20" s="211">
        <v>7</v>
      </c>
      <c r="N20" s="50">
        <v>11</v>
      </c>
      <c r="O20" s="211">
        <v>4</v>
      </c>
      <c r="P20" s="50">
        <v>11</v>
      </c>
      <c r="Q20" s="211"/>
      <c r="R20" s="50"/>
      <c r="S20" s="211"/>
      <c r="T20" s="51"/>
      <c r="U20" s="23">
        <f t="shared" si="6"/>
        <v>0</v>
      </c>
      <c r="V20" s="210">
        <f t="shared" si="7"/>
        <v>3</v>
      </c>
      <c r="W20" s="11" t="str">
        <f t="shared" si="8"/>
        <v>G</v>
      </c>
      <c r="X20" s="11" t="str">
        <f t="shared" si="9"/>
        <v>D</v>
      </c>
    </row>
    <row r="21" spans="1:24" ht="15">
      <c r="A21" s="11">
        <v>6</v>
      </c>
      <c r="B21" s="23" t="s">
        <v>48</v>
      </c>
      <c r="C21" s="109">
        <v>0.579861111111111</v>
      </c>
      <c r="D21" s="199" t="s">
        <v>5</v>
      </c>
      <c r="E21" s="203" t="str">
        <f t="shared" si="3"/>
        <v>Tibo Vandewiele</v>
      </c>
      <c r="F21" s="203" t="s">
        <v>8</v>
      </c>
      <c r="G21" s="203" t="str">
        <f t="shared" si="4"/>
        <v>Thomas Vertommen</v>
      </c>
      <c r="H21" s="201" t="s">
        <v>6</v>
      </c>
      <c r="I21" s="38" t="s">
        <v>3</v>
      </c>
      <c r="J21" s="203" t="str">
        <f t="shared" si="5"/>
        <v>Noah Lambinet</v>
      </c>
      <c r="K21" s="49">
        <v>4</v>
      </c>
      <c r="L21" s="50">
        <v>11</v>
      </c>
      <c r="M21" s="211">
        <v>4</v>
      </c>
      <c r="N21" s="50">
        <v>11</v>
      </c>
      <c r="O21" s="211">
        <v>9</v>
      </c>
      <c r="P21" s="50">
        <v>11</v>
      </c>
      <c r="Q21" s="211"/>
      <c r="R21" s="50"/>
      <c r="S21" s="211"/>
      <c r="T21" s="51"/>
      <c r="U21" s="23">
        <f t="shared" si="6"/>
        <v>0</v>
      </c>
      <c r="V21" s="210">
        <f t="shared" si="7"/>
        <v>3</v>
      </c>
      <c r="W21" s="11" t="str">
        <f t="shared" si="8"/>
        <v>F</v>
      </c>
      <c r="X21" s="11" t="str">
        <f t="shared" si="9"/>
        <v>E</v>
      </c>
    </row>
    <row r="22" spans="1:24" ht="15">
      <c r="A22" s="11">
        <v>5</v>
      </c>
      <c r="B22" s="23" t="s">
        <v>48</v>
      </c>
      <c r="C22" s="109">
        <v>0.5972222222222222</v>
      </c>
      <c r="D22" s="199" t="s">
        <v>1</v>
      </c>
      <c r="E22" s="203" t="str">
        <f t="shared" si="3"/>
        <v>Vitja Lutsenko</v>
      </c>
      <c r="F22" s="203" t="s">
        <v>8</v>
      </c>
      <c r="G22" s="203" t="str">
        <f t="shared" si="4"/>
        <v>Bastian Ramakers</v>
      </c>
      <c r="H22" s="201" t="s">
        <v>2</v>
      </c>
      <c r="I22" s="38" t="s">
        <v>7</v>
      </c>
      <c r="J22" s="203" t="str">
        <f t="shared" si="5"/>
        <v>Martin Teheux</v>
      </c>
      <c r="K22" s="49">
        <v>11</v>
      </c>
      <c r="L22" s="50">
        <v>3</v>
      </c>
      <c r="M22" s="211">
        <v>11</v>
      </c>
      <c r="N22" s="50">
        <v>6</v>
      </c>
      <c r="O22" s="211">
        <v>11</v>
      </c>
      <c r="P22" s="50">
        <v>8</v>
      </c>
      <c r="Q22" s="211"/>
      <c r="R22" s="50"/>
      <c r="S22" s="211"/>
      <c r="T22" s="51"/>
      <c r="U22" s="23">
        <f t="shared" si="6"/>
        <v>3</v>
      </c>
      <c r="V22" s="210">
        <f t="shared" si="7"/>
        <v>0</v>
      </c>
      <c r="W22" s="11" t="str">
        <f t="shared" si="8"/>
        <v>A</v>
      </c>
      <c r="X22" s="11" t="str">
        <f t="shared" si="9"/>
        <v>B</v>
      </c>
    </row>
    <row r="23" spans="1:24" ht="15">
      <c r="A23" s="11">
        <v>6</v>
      </c>
      <c r="B23" s="23" t="s">
        <v>48</v>
      </c>
      <c r="C23" s="109">
        <v>0.5972222222222222</v>
      </c>
      <c r="D23" s="199" t="s">
        <v>11</v>
      </c>
      <c r="E23" s="203" t="str">
        <f t="shared" si="3"/>
        <v>Matteo Ficot</v>
      </c>
      <c r="F23" s="203" t="s">
        <v>8</v>
      </c>
      <c r="G23" s="203" t="str">
        <f t="shared" si="4"/>
        <v>Noah Genart</v>
      </c>
      <c r="H23" s="201" t="s">
        <v>4</v>
      </c>
      <c r="I23" s="38" t="s">
        <v>12</v>
      </c>
      <c r="J23" s="203" t="str">
        <f t="shared" si="5"/>
        <v>Timothy Staelen</v>
      </c>
      <c r="K23" s="49">
        <v>6</v>
      </c>
      <c r="L23" s="50">
        <v>11</v>
      </c>
      <c r="M23" s="211">
        <v>12</v>
      </c>
      <c r="N23" s="50">
        <v>10</v>
      </c>
      <c r="O23" s="211">
        <v>4</v>
      </c>
      <c r="P23" s="50">
        <v>11</v>
      </c>
      <c r="Q23" s="211">
        <v>11</v>
      </c>
      <c r="R23" s="50">
        <v>9</v>
      </c>
      <c r="S23" s="211">
        <v>7</v>
      </c>
      <c r="T23" s="51">
        <v>11</v>
      </c>
      <c r="U23" s="23">
        <f t="shared" si="6"/>
        <v>2</v>
      </c>
      <c r="V23" s="210">
        <f t="shared" si="7"/>
        <v>3</v>
      </c>
      <c r="W23" s="11" t="str">
        <f t="shared" si="8"/>
        <v>D</v>
      </c>
      <c r="X23" s="11" t="str">
        <f t="shared" si="9"/>
        <v>H</v>
      </c>
    </row>
    <row r="24" spans="1:24" ht="15">
      <c r="A24" s="11">
        <v>5</v>
      </c>
      <c r="B24" s="23" t="s">
        <v>48</v>
      </c>
      <c r="C24" s="109">
        <v>0.6145833333333334</v>
      </c>
      <c r="D24" s="199" t="s">
        <v>2</v>
      </c>
      <c r="E24" s="203" t="str">
        <f t="shared" si="3"/>
        <v>Bastian Ramakers</v>
      </c>
      <c r="F24" s="203" t="s">
        <v>8</v>
      </c>
      <c r="G24" s="203" t="str">
        <f t="shared" si="4"/>
        <v>Noah Lambinet</v>
      </c>
      <c r="H24" s="201" t="s">
        <v>3</v>
      </c>
      <c r="I24" s="38" t="s">
        <v>1</v>
      </c>
      <c r="J24" s="203" t="str">
        <f t="shared" si="5"/>
        <v>Vitja Lutsenko</v>
      </c>
      <c r="K24" s="49">
        <v>3</v>
      </c>
      <c r="L24" s="50">
        <v>11</v>
      </c>
      <c r="M24" s="211">
        <v>5</v>
      </c>
      <c r="N24" s="50">
        <v>11</v>
      </c>
      <c r="O24" s="211">
        <v>7</v>
      </c>
      <c r="P24" s="50">
        <v>11</v>
      </c>
      <c r="Q24" s="211"/>
      <c r="R24" s="50"/>
      <c r="S24" s="211"/>
      <c r="T24" s="51"/>
      <c r="U24" s="23">
        <f t="shared" si="6"/>
        <v>0</v>
      </c>
      <c r="V24" s="210">
        <f t="shared" si="7"/>
        <v>3</v>
      </c>
      <c r="W24" s="11" t="str">
        <f t="shared" si="8"/>
        <v>C</v>
      </c>
      <c r="X24" s="11" t="str">
        <f t="shared" si="9"/>
        <v>B</v>
      </c>
    </row>
    <row r="25" spans="1:24" ht="15">
      <c r="A25" s="11">
        <v>6</v>
      </c>
      <c r="B25" s="23" t="s">
        <v>48</v>
      </c>
      <c r="C25" s="109">
        <v>0.6145833333333334</v>
      </c>
      <c r="D25" s="199" t="s">
        <v>7</v>
      </c>
      <c r="E25" s="203" t="str">
        <f t="shared" si="3"/>
        <v>Martin Teheux</v>
      </c>
      <c r="F25" s="203" t="s">
        <v>8</v>
      </c>
      <c r="G25" s="203" t="str">
        <f t="shared" si="4"/>
        <v>Tibo Vandewiele</v>
      </c>
      <c r="H25" s="201" t="s">
        <v>5</v>
      </c>
      <c r="I25" s="38" t="s">
        <v>6</v>
      </c>
      <c r="J25" s="203" t="str">
        <f t="shared" si="5"/>
        <v>Thomas Vertommen</v>
      </c>
      <c r="K25" s="49">
        <v>11</v>
      </c>
      <c r="L25" s="50">
        <v>7</v>
      </c>
      <c r="M25" s="211">
        <v>11</v>
      </c>
      <c r="N25" s="50">
        <v>2</v>
      </c>
      <c r="O25" s="211">
        <v>11</v>
      </c>
      <c r="P25" s="50">
        <v>2</v>
      </c>
      <c r="Q25" s="211"/>
      <c r="R25" s="50"/>
      <c r="S25" s="211"/>
      <c r="T25" s="51"/>
      <c r="U25" s="23">
        <f t="shared" si="6"/>
        <v>3</v>
      </c>
      <c r="V25" s="210">
        <f t="shared" si="7"/>
        <v>0</v>
      </c>
      <c r="W25" s="11" t="str">
        <f t="shared" si="8"/>
        <v>G</v>
      </c>
      <c r="X25" s="11" t="str">
        <f t="shared" si="9"/>
        <v>E</v>
      </c>
    </row>
    <row r="26" spans="1:24" ht="15">
      <c r="A26" s="11">
        <v>5</v>
      </c>
      <c r="B26" s="23" t="s">
        <v>48</v>
      </c>
      <c r="C26" s="109">
        <v>0.6319444444444444</v>
      </c>
      <c r="D26" s="199" t="s">
        <v>4</v>
      </c>
      <c r="E26" s="203" t="str">
        <f t="shared" si="3"/>
        <v>Noah Genart</v>
      </c>
      <c r="F26" s="203" t="s">
        <v>8</v>
      </c>
      <c r="G26" s="203" t="str">
        <f t="shared" si="4"/>
        <v>Timothy Staelen</v>
      </c>
      <c r="H26" s="201" t="s">
        <v>12</v>
      </c>
      <c r="I26" s="38" t="s">
        <v>11</v>
      </c>
      <c r="J26" s="203" t="str">
        <f t="shared" si="5"/>
        <v>Matteo Ficot</v>
      </c>
      <c r="K26" s="49">
        <v>11</v>
      </c>
      <c r="L26" s="50">
        <v>1</v>
      </c>
      <c r="M26" s="211">
        <v>12</v>
      </c>
      <c r="N26" s="50">
        <v>10</v>
      </c>
      <c r="O26" s="211">
        <v>11</v>
      </c>
      <c r="P26" s="50">
        <v>18</v>
      </c>
      <c r="Q26" s="211"/>
      <c r="R26" s="50"/>
      <c r="S26" s="211"/>
      <c r="T26" s="51"/>
      <c r="U26" s="23">
        <f t="shared" si="6"/>
        <v>2</v>
      </c>
      <c r="V26" s="210">
        <f t="shared" si="7"/>
        <v>1</v>
      </c>
      <c r="W26" s="11" t="str">
        <f t="shared" si="8"/>
        <v>D</v>
      </c>
      <c r="X26" s="11" t="str">
        <f t="shared" si="9"/>
        <v>I</v>
      </c>
    </row>
    <row r="27" spans="1:24" ht="15">
      <c r="A27" s="11">
        <v>6</v>
      </c>
      <c r="B27" s="23" t="s">
        <v>48</v>
      </c>
      <c r="C27" s="109">
        <v>0.6319444444444444</v>
      </c>
      <c r="D27" s="199" t="s">
        <v>3</v>
      </c>
      <c r="E27" s="203" t="str">
        <f t="shared" si="3"/>
        <v>Noah Lambinet</v>
      </c>
      <c r="F27" s="203" t="s">
        <v>8</v>
      </c>
      <c r="G27" s="203" t="str">
        <f t="shared" si="4"/>
        <v>Vitja Lutsenko</v>
      </c>
      <c r="H27" s="201" t="s">
        <v>1</v>
      </c>
      <c r="I27" s="38" t="s">
        <v>2</v>
      </c>
      <c r="J27" s="203" t="str">
        <f t="shared" si="5"/>
        <v>Bastian Ramakers</v>
      </c>
      <c r="K27" s="49">
        <v>1</v>
      </c>
      <c r="L27" s="50">
        <v>11</v>
      </c>
      <c r="M27" s="211">
        <v>7</v>
      </c>
      <c r="N27" s="50">
        <v>11</v>
      </c>
      <c r="O27" s="211">
        <v>4</v>
      </c>
      <c r="P27" s="50">
        <v>11</v>
      </c>
      <c r="Q27" s="211"/>
      <c r="R27" s="50"/>
      <c r="S27" s="211"/>
      <c r="T27" s="51"/>
      <c r="U27" s="23">
        <f t="shared" si="6"/>
        <v>0</v>
      </c>
      <c r="V27" s="210">
        <f t="shared" si="7"/>
        <v>3</v>
      </c>
      <c r="W27" s="11" t="str">
        <f t="shared" si="8"/>
        <v>A</v>
      </c>
      <c r="X27" s="11" t="str">
        <f t="shared" si="9"/>
        <v>C</v>
      </c>
    </row>
    <row r="28" spans="1:24" ht="15">
      <c r="A28" s="11">
        <v>5</v>
      </c>
      <c r="B28" s="23" t="s">
        <v>48</v>
      </c>
      <c r="C28" s="109">
        <v>0.6493055555555556</v>
      </c>
      <c r="D28" s="199" t="s">
        <v>5</v>
      </c>
      <c r="E28" s="203" t="str">
        <f t="shared" si="3"/>
        <v>Tibo Vandewiele</v>
      </c>
      <c r="F28" s="203" t="s">
        <v>8</v>
      </c>
      <c r="G28" s="203" t="str">
        <f t="shared" si="4"/>
        <v>Matteo Ficot</v>
      </c>
      <c r="H28" s="201" t="s">
        <v>11</v>
      </c>
      <c r="I28" s="38" t="s">
        <v>4</v>
      </c>
      <c r="J28" s="203" t="str">
        <f t="shared" si="5"/>
        <v>Noah Genart</v>
      </c>
      <c r="K28" s="49">
        <v>8</v>
      </c>
      <c r="L28" s="50">
        <v>11</v>
      </c>
      <c r="M28" s="211">
        <v>6</v>
      </c>
      <c r="N28" s="50">
        <v>11</v>
      </c>
      <c r="O28" s="211">
        <v>7</v>
      </c>
      <c r="P28" s="50">
        <v>11</v>
      </c>
      <c r="Q28" s="211"/>
      <c r="R28" s="50"/>
      <c r="S28" s="211"/>
      <c r="T28" s="51"/>
      <c r="U28" s="23">
        <f t="shared" si="6"/>
        <v>0</v>
      </c>
      <c r="V28" s="210">
        <f t="shared" si="7"/>
        <v>3</v>
      </c>
      <c r="W28" s="11" t="str">
        <f t="shared" si="8"/>
        <v>H</v>
      </c>
      <c r="X28" s="11" t="str">
        <f t="shared" si="9"/>
        <v>E</v>
      </c>
    </row>
    <row r="29" spans="1:24" s="55" customFormat="1" ht="15">
      <c r="A29" s="52">
        <v>6</v>
      </c>
      <c r="B29" s="53" t="s">
        <v>48</v>
      </c>
      <c r="C29" s="109">
        <v>0.6493055555555556</v>
      </c>
      <c r="D29" s="88" t="s">
        <v>6</v>
      </c>
      <c r="E29" s="39" t="str">
        <f t="shared" si="3"/>
        <v>Thomas Vertommen</v>
      </c>
      <c r="F29" s="39" t="s">
        <v>8</v>
      </c>
      <c r="G29" s="39" t="str">
        <f t="shared" si="4"/>
        <v>Martin Teheux</v>
      </c>
      <c r="H29" s="89" t="s">
        <v>7</v>
      </c>
      <c r="I29" s="38" t="s">
        <v>12</v>
      </c>
      <c r="J29" s="39" t="str">
        <f t="shared" si="5"/>
        <v>Timothy Staelen</v>
      </c>
      <c r="K29" s="49">
        <v>9</v>
      </c>
      <c r="L29" s="50">
        <v>11</v>
      </c>
      <c r="M29" s="211">
        <v>8</v>
      </c>
      <c r="N29" s="50">
        <v>11</v>
      </c>
      <c r="O29" s="211">
        <v>9</v>
      </c>
      <c r="P29" s="50">
        <v>11</v>
      </c>
      <c r="Q29" s="211"/>
      <c r="R29" s="50"/>
      <c r="S29" s="211"/>
      <c r="T29" s="51"/>
      <c r="U29" s="53">
        <f t="shared" si="6"/>
        <v>0</v>
      </c>
      <c r="V29" s="54">
        <f t="shared" si="7"/>
        <v>3</v>
      </c>
      <c r="W29" s="52" t="str">
        <f t="shared" si="8"/>
        <v>G</v>
      </c>
      <c r="X29" s="52" t="str">
        <f t="shared" si="9"/>
        <v>F</v>
      </c>
    </row>
    <row r="30" spans="1:24" ht="15">
      <c r="A30" s="11">
        <v>5</v>
      </c>
      <c r="B30" s="23" t="s">
        <v>48</v>
      </c>
      <c r="C30" s="109">
        <v>0.6666666666666666</v>
      </c>
      <c r="D30" s="199" t="s">
        <v>11</v>
      </c>
      <c r="E30" s="203" t="str">
        <f t="shared" si="3"/>
        <v>Matteo Ficot</v>
      </c>
      <c r="F30" s="203" t="s">
        <v>8</v>
      </c>
      <c r="G30" s="203" t="str">
        <f t="shared" si="4"/>
        <v>Thomas Vertommen</v>
      </c>
      <c r="H30" s="201" t="s">
        <v>6</v>
      </c>
      <c r="I30" s="38" t="s">
        <v>2</v>
      </c>
      <c r="J30" s="203" t="str">
        <f t="shared" si="5"/>
        <v>Bastian Ramakers</v>
      </c>
      <c r="K30" s="49">
        <v>12</v>
      </c>
      <c r="L30" s="50">
        <v>10</v>
      </c>
      <c r="M30" s="211">
        <v>11</v>
      </c>
      <c r="N30" s="50">
        <v>8</v>
      </c>
      <c r="O30" s="211">
        <v>9</v>
      </c>
      <c r="P30" s="50">
        <v>11</v>
      </c>
      <c r="Q30" s="211">
        <v>6</v>
      </c>
      <c r="R30" s="50">
        <v>11</v>
      </c>
      <c r="S30" s="211">
        <v>6</v>
      </c>
      <c r="T30" s="51">
        <v>11</v>
      </c>
      <c r="U30" s="23">
        <f t="shared" si="6"/>
        <v>2</v>
      </c>
      <c r="V30" s="210">
        <f t="shared" si="7"/>
        <v>3</v>
      </c>
      <c r="W30" s="11" t="str">
        <f t="shared" si="8"/>
        <v>F</v>
      </c>
      <c r="X30" s="11" t="str">
        <f t="shared" si="9"/>
        <v>H</v>
      </c>
    </row>
    <row r="31" spans="1:24" ht="15">
      <c r="A31" s="11">
        <v>6</v>
      </c>
      <c r="B31" s="23" t="s">
        <v>48</v>
      </c>
      <c r="C31" s="109">
        <v>0.6666666666666666</v>
      </c>
      <c r="D31" s="199" t="s">
        <v>12</v>
      </c>
      <c r="E31" s="203" t="str">
        <f t="shared" si="3"/>
        <v>Timothy Staelen</v>
      </c>
      <c r="F31" s="203" t="s">
        <v>8</v>
      </c>
      <c r="G31" s="203" t="str">
        <f t="shared" si="4"/>
        <v>Tibo Vandewiele</v>
      </c>
      <c r="H31" s="201" t="s">
        <v>5</v>
      </c>
      <c r="I31" s="38" t="s">
        <v>3</v>
      </c>
      <c r="J31" s="203" t="str">
        <f t="shared" si="5"/>
        <v>Noah Lambinet</v>
      </c>
      <c r="K31" s="49">
        <v>9</v>
      </c>
      <c r="L31" s="50">
        <v>11</v>
      </c>
      <c r="M31" s="211">
        <v>12</v>
      </c>
      <c r="N31" s="50">
        <v>10</v>
      </c>
      <c r="O31" s="211">
        <v>9</v>
      </c>
      <c r="P31" s="50">
        <v>11</v>
      </c>
      <c r="Q31" s="211">
        <v>11</v>
      </c>
      <c r="R31" s="50">
        <v>8</v>
      </c>
      <c r="S31" s="211">
        <v>11</v>
      </c>
      <c r="T31" s="51">
        <v>5</v>
      </c>
      <c r="U31" s="23">
        <f t="shared" si="6"/>
        <v>3</v>
      </c>
      <c r="V31" s="210">
        <f t="shared" si="7"/>
        <v>2</v>
      </c>
      <c r="W31" s="11" t="str">
        <f t="shared" si="8"/>
        <v>I</v>
      </c>
      <c r="X31" s="11" t="str">
        <f t="shared" si="9"/>
        <v>E</v>
      </c>
    </row>
    <row r="32" spans="1:24" ht="15">
      <c r="A32" s="11">
        <v>5</v>
      </c>
      <c r="B32" s="23" t="s">
        <v>48</v>
      </c>
      <c r="C32" s="109">
        <v>0.6840277777777778</v>
      </c>
      <c r="D32" s="199" t="s">
        <v>1</v>
      </c>
      <c r="E32" s="203" t="str">
        <f t="shared" si="3"/>
        <v>Vitja Lutsenko</v>
      </c>
      <c r="F32" s="203" t="s">
        <v>8</v>
      </c>
      <c r="G32" s="203" t="str">
        <f t="shared" si="4"/>
        <v>Noah Genart</v>
      </c>
      <c r="H32" s="201" t="s">
        <v>4</v>
      </c>
      <c r="I32" s="38" t="s">
        <v>7</v>
      </c>
      <c r="J32" s="203" t="str">
        <f t="shared" si="5"/>
        <v>Martin Teheux</v>
      </c>
      <c r="K32" s="49">
        <v>11</v>
      </c>
      <c r="L32" s="50">
        <v>7</v>
      </c>
      <c r="M32" s="211">
        <v>11</v>
      </c>
      <c r="N32" s="50">
        <v>5</v>
      </c>
      <c r="O32" s="211">
        <v>11</v>
      </c>
      <c r="P32" s="50">
        <v>6</v>
      </c>
      <c r="Q32" s="211"/>
      <c r="R32" s="50"/>
      <c r="S32" s="211"/>
      <c r="T32" s="51"/>
      <c r="U32" s="23">
        <f t="shared" si="6"/>
        <v>3</v>
      </c>
      <c r="V32" s="210">
        <f t="shared" si="7"/>
        <v>0</v>
      </c>
      <c r="W32" s="11" t="str">
        <f t="shared" si="8"/>
        <v>A</v>
      </c>
      <c r="X32" s="11" t="str">
        <f t="shared" si="9"/>
        <v>D</v>
      </c>
    </row>
    <row r="33" spans="1:24" ht="15">
      <c r="A33" s="11">
        <v>6</v>
      </c>
      <c r="B33" s="23" t="s">
        <v>48</v>
      </c>
      <c r="C33" s="109">
        <v>0.6840277777777778</v>
      </c>
      <c r="D33" s="199" t="s">
        <v>12</v>
      </c>
      <c r="E33" s="203" t="str">
        <f t="shared" si="3"/>
        <v>Timothy Staelen</v>
      </c>
      <c r="F33" s="203" t="s">
        <v>8</v>
      </c>
      <c r="G33" s="203" t="str">
        <f t="shared" si="4"/>
        <v>Noah Lambinet</v>
      </c>
      <c r="H33" s="201" t="s">
        <v>3</v>
      </c>
      <c r="I33" s="38" t="s">
        <v>6</v>
      </c>
      <c r="J33" s="203" t="str">
        <f t="shared" si="5"/>
        <v>Thomas Vertommen</v>
      </c>
      <c r="K33" s="49">
        <v>8</v>
      </c>
      <c r="L33" s="50">
        <v>11</v>
      </c>
      <c r="M33" s="211">
        <v>4</v>
      </c>
      <c r="N33" s="50">
        <v>11</v>
      </c>
      <c r="O33" s="211">
        <v>7</v>
      </c>
      <c r="P33" s="50">
        <v>11</v>
      </c>
      <c r="Q33" s="211"/>
      <c r="R33" s="50"/>
      <c r="S33" s="211"/>
      <c r="T33" s="51"/>
      <c r="U33" s="23">
        <f t="shared" si="6"/>
        <v>0</v>
      </c>
      <c r="V33" s="210">
        <f t="shared" si="7"/>
        <v>3</v>
      </c>
      <c r="W33" s="11" t="str">
        <f t="shared" si="8"/>
        <v>C</v>
      </c>
      <c r="X33" s="11" t="str">
        <f t="shared" si="9"/>
        <v>I</v>
      </c>
    </row>
    <row r="34" spans="1:24" ht="15">
      <c r="A34" s="11">
        <v>5</v>
      </c>
      <c r="B34" s="23" t="s">
        <v>48</v>
      </c>
      <c r="C34" s="102">
        <v>0.7013888888888888</v>
      </c>
      <c r="D34" s="199" t="s">
        <v>4</v>
      </c>
      <c r="E34" s="203" t="str">
        <f t="shared" si="3"/>
        <v>Noah Genart</v>
      </c>
      <c r="F34" s="203" t="s">
        <v>8</v>
      </c>
      <c r="G34" s="203" t="str">
        <f t="shared" si="4"/>
        <v>Bastian Ramakers</v>
      </c>
      <c r="H34" s="201" t="s">
        <v>2</v>
      </c>
      <c r="I34" s="38" t="s">
        <v>7</v>
      </c>
      <c r="J34" s="203" t="str">
        <f t="shared" si="5"/>
        <v>Martin Teheux</v>
      </c>
      <c r="K34" s="49">
        <v>11</v>
      </c>
      <c r="L34" s="50">
        <v>13</v>
      </c>
      <c r="M34" s="211">
        <v>6</v>
      </c>
      <c r="N34" s="50">
        <v>11</v>
      </c>
      <c r="O34" s="211">
        <v>8</v>
      </c>
      <c r="P34" s="50">
        <v>11</v>
      </c>
      <c r="Q34" s="211"/>
      <c r="R34" s="50"/>
      <c r="S34" s="211"/>
      <c r="T34" s="51"/>
      <c r="U34" s="23">
        <f>IF(K34&gt;L34,1,0)+IF(M34&gt;N34,1,0)+IF(O34&gt;P34,1,0)+IF(Q34&gt;R34,1,0)+IF(S34&gt;T34,1,0)</f>
        <v>0</v>
      </c>
      <c r="V34" s="210">
        <f>IF(K34&lt;L34,1,0)+IF(M34&lt;N34,1,0)+IF(O34&lt;P34,1,0)+IF(Q34&lt;R34,1,0)+IF(S34&lt;T34,1,0)</f>
        <v>3</v>
      </c>
      <c r="W34" s="11" t="str">
        <f>IF(U34&gt;V34,D34,IF(U34&lt;V34,H34,""))</f>
        <v>B</v>
      </c>
      <c r="X34" s="11" t="str">
        <f>IF(U34&gt;V34,H34,IF(U34&lt;V34,D34,""))</f>
        <v>D</v>
      </c>
    </row>
    <row r="35" spans="1:24" ht="15">
      <c r="A35" s="11">
        <v>6</v>
      </c>
      <c r="B35" s="23" t="s">
        <v>48</v>
      </c>
      <c r="C35" s="102">
        <v>0.7013888888888888</v>
      </c>
      <c r="D35" s="199" t="s">
        <v>5</v>
      </c>
      <c r="E35" s="203" t="str">
        <f t="shared" si="3"/>
        <v>Tibo Vandewiele</v>
      </c>
      <c r="F35" s="203" t="s">
        <v>8</v>
      </c>
      <c r="G35" s="203" t="str">
        <f t="shared" si="4"/>
        <v>Vitja Lutsenko</v>
      </c>
      <c r="H35" s="201" t="s">
        <v>1</v>
      </c>
      <c r="I35" s="38" t="s">
        <v>11</v>
      </c>
      <c r="J35" s="203" t="str">
        <f t="shared" si="5"/>
        <v>Matteo Ficot</v>
      </c>
      <c r="K35" s="49">
        <v>6</v>
      </c>
      <c r="L35" s="50">
        <v>11</v>
      </c>
      <c r="M35" s="211">
        <v>5</v>
      </c>
      <c r="N35" s="50">
        <v>11</v>
      </c>
      <c r="O35" s="211">
        <v>5</v>
      </c>
      <c r="P35" s="50">
        <v>11</v>
      </c>
      <c r="Q35" s="211"/>
      <c r="R35" s="50"/>
      <c r="S35" s="211"/>
      <c r="T35" s="51"/>
      <c r="U35" s="23">
        <f>IF(K35&gt;L35,1,0)+IF(M35&gt;N35,1,0)+IF(O35&gt;P35,1,0)+IF(Q35&gt;R35,1,0)+IF(S35&gt;T35,1,0)</f>
        <v>0</v>
      </c>
      <c r="V35" s="210">
        <f>IF(K35&lt;L35,1,0)+IF(M35&lt;N35,1,0)+IF(O35&lt;P35,1,0)+IF(Q35&lt;R35,1,0)+IF(S35&lt;T35,1,0)</f>
        <v>3</v>
      </c>
      <c r="W35" s="11" t="str">
        <f>IF(U35&gt;V35,D35,IF(U35&lt;V35,H35,""))</f>
        <v>A</v>
      </c>
      <c r="X35" s="11" t="str">
        <f>IF(U35&gt;V35,H35,IF(U35&lt;V35,D35,""))</f>
        <v>E</v>
      </c>
    </row>
    <row r="36" spans="1:24" ht="15">
      <c r="A36" s="11">
        <v>5</v>
      </c>
      <c r="B36" s="23" t="s">
        <v>48</v>
      </c>
      <c r="C36" s="102">
        <v>0.71875</v>
      </c>
      <c r="D36" s="199" t="s">
        <v>6</v>
      </c>
      <c r="E36" s="203" t="str">
        <f t="shared" si="3"/>
        <v>Thomas Vertommen</v>
      </c>
      <c r="F36" s="203" t="s">
        <v>8</v>
      </c>
      <c r="G36" s="203" t="str">
        <f t="shared" si="4"/>
        <v>Noah Genart</v>
      </c>
      <c r="H36" s="201" t="s">
        <v>4</v>
      </c>
      <c r="I36" s="38" t="s">
        <v>1</v>
      </c>
      <c r="J36" s="203" t="str">
        <f t="shared" si="5"/>
        <v>Vitja Lutsenko</v>
      </c>
      <c r="K36" s="49">
        <v>6</v>
      </c>
      <c r="L36" s="50">
        <v>11</v>
      </c>
      <c r="M36" s="211">
        <v>10</v>
      </c>
      <c r="N36" s="50">
        <v>12</v>
      </c>
      <c r="O36" s="211">
        <v>11</v>
      </c>
      <c r="P36" s="50">
        <v>6</v>
      </c>
      <c r="Q36" s="211">
        <v>12</v>
      </c>
      <c r="R36" s="50">
        <v>10</v>
      </c>
      <c r="S36" s="211">
        <v>11</v>
      </c>
      <c r="T36" s="51">
        <v>2</v>
      </c>
      <c r="U36" s="23">
        <f>IF(K36&gt;L36,1,0)+IF(M36&gt;N36,1,0)+IF(O36&gt;P36,1,0)+IF(Q36&gt;R36,1,0)+IF(S36&gt;T36,1,0)</f>
        <v>3</v>
      </c>
      <c r="V36" s="210">
        <f>IF(K36&lt;L36,1,0)+IF(M36&lt;N36,1,0)+IF(O36&lt;P36,1,0)+IF(Q36&lt;R36,1,0)+IF(S36&lt;T36,1,0)</f>
        <v>2</v>
      </c>
      <c r="W36" s="11" t="str">
        <f>IF(U36&gt;V36,D36,IF(U36&lt;V36,H36,""))</f>
        <v>F</v>
      </c>
      <c r="X36" s="11" t="str">
        <f>IF(U36&gt;V36,H36,IF(U36&lt;V36,D36,""))</f>
        <v>D</v>
      </c>
    </row>
    <row r="37" spans="1:24" ht="15">
      <c r="A37" s="11">
        <v>6</v>
      </c>
      <c r="B37" s="23" t="s">
        <v>48</v>
      </c>
      <c r="C37" s="102">
        <v>0.71875</v>
      </c>
      <c r="D37" s="199" t="s">
        <v>2</v>
      </c>
      <c r="E37" s="203" t="str">
        <f t="shared" si="3"/>
        <v>Bastian Ramakers</v>
      </c>
      <c r="F37" s="203" t="s">
        <v>8</v>
      </c>
      <c r="G37" s="203" t="str">
        <f t="shared" si="4"/>
        <v>Tibo Vandewiele</v>
      </c>
      <c r="H37" s="201" t="s">
        <v>5</v>
      </c>
      <c r="I37" s="38" t="s">
        <v>3</v>
      </c>
      <c r="J37" s="203" t="str">
        <f t="shared" si="5"/>
        <v>Noah Lambinet</v>
      </c>
      <c r="K37" s="49">
        <v>11</v>
      </c>
      <c r="L37" s="50">
        <v>6</v>
      </c>
      <c r="M37" s="211">
        <v>11</v>
      </c>
      <c r="N37" s="50">
        <v>4</v>
      </c>
      <c r="O37" s="211">
        <v>11</v>
      </c>
      <c r="P37" s="50">
        <v>7</v>
      </c>
      <c r="Q37" s="211"/>
      <c r="R37" s="50"/>
      <c r="S37" s="211"/>
      <c r="T37" s="51"/>
      <c r="U37" s="23">
        <f aca="true" t="shared" si="10" ref="U37:U53">IF(K37&gt;L37,1,0)+IF(M37&gt;N37,1,0)+IF(O37&gt;P37,1,0)+IF(Q37&gt;R37,1,0)+IF(S37&gt;T37,1,0)</f>
        <v>3</v>
      </c>
      <c r="V37" s="210">
        <f aca="true" t="shared" si="11" ref="V37:V53">IF(K37&lt;L37,1,0)+IF(M37&lt;N37,1,0)+IF(O37&lt;P37,1,0)+IF(Q37&lt;R37,1,0)+IF(S37&lt;T37,1,0)</f>
        <v>0</v>
      </c>
      <c r="W37" s="11" t="str">
        <f aca="true" t="shared" si="12" ref="W37:W53">IF(U37&gt;V37,D37,IF(U37&lt;V37,H37,""))</f>
        <v>B</v>
      </c>
      <c r="X37" s="11" t="str">
        <f aca="true" t="shared" si="13" ref="X37:X53">IF(U37&gt;V37,H37,IF(U37&lt;V37,D37,""))</f>
        <v>E</v>
      </c>
    </row>
    <row r="38" spans="1:24" ht="15">
      <c r="A38" s="11">
        <v>5</v>
      </c>
      <c r="B38" s="23" t="s">
        <v>48</v>
      </c>
      <c r="C38" s="102">
        <v>0.7361111111111112</v>
      </c>
      <c r="D38" s="199" t="s">
        <v>12</v>
      </c>
      <c r="E38" s="203" t="str">
        <f t="shared" si="3"/>
        <v>Timothy Staelen</v>
      </c>
      <c r="F38" s="203" t="s">
        <v>8</v>
      </c>
      <c r="G38" s="203" t="str">
        <f t="shared" si="4"/>
        <v>Martin Teheux</v>
      </c>
      <c r="H38" s="201" t="s">
        <v>7</v>
      </c>
      <c r="I38" s="38" t="s">
        <v>11</v>
      </c>
      <c r="J38" s="203" t="str">
        <f t="shared" si="5"/>
        <v>Matteo Ficot</v>
      </c>
      <c r="K38" s="49">
        <v>7</v>
      </c>
      <c r="L38" s="50">
        <v>11</v>
      </c>
      <c r="M38" s="211">
        <v>2</v>
      </c>
      <c r="N38" s="50">
        <v>11</v>
      </c>
      <c r="O38" s="211">
        <v>3</v>
      </c>
      <c r="P38" s="50">
        <v>11</v>
      </c>
      <c r="Q38" s="211"/>
      <c r="R38" s="50"/>
      <c r="S38" s="211"/>
      <c r="T38" s="51"/>
      <c r="U38" s="23">
        <f t="shared" si="10"/>
        <v>0</v>
      </c>
      <c r="V38" s="210">
        <f t="shared" si="11"/>
        <v>3</v>
      </c>
      <c r="W38" s="11" t="str">
        <f t="shared" si="12"/>
        <v>G</v>
      </c>
      <c r="X38" s="11" t="str">
        <f t="shared" si="13"/>
        <v>I</v>
      </c>
    </row>
    <row r="39" spans="1:24" ht="15">
      <c r="A39" s="11">
        <v>6</v>
      </c>
      <c r="B39" s="23" t="s">
        <v>48</v>
      </c>
      <c r="C39" s="102">
        <v>0.7361111111111112</v>
      </c>
      <c r="D39" s="199" t="s">
        <v>1</v>
      </c>
      <c r="E39" s="203" t="str">
        <f t="shared" si="3"/>
        <v>Vitja Lutsenko</v>
      </c>
      <c r="F39" s="203" t="s">
        <v>8</v>
      </c>
      <c r="G39" s="203" t="str">
        <f t="shared" si="4"/>
        <v>Thomas Vertommen</v>
      </c>
      <c r="H39" s="201" t="s">
        <v>6</v>
      </c>
      <c r="I39" s="38" t="s">
        <v>2</v>
      </c>
      <c r="J39" s="203" t="str">
        <f t="shared" si="5"/>
        <v>Bastian Ramakers</v>
      </c>
      <c r="K39" s="49">
        <v>11</v>
      </c>
      <c r="L39" s="50">
        <v>3</v>
      </c>
      <c r="M39" s="211">
        <v>11</v>
      </c>
      <c r="N39" s="50">
        <v>2</v>
      </c>
      <c r="O39" s="211">
        <v>11</v>
      </c>
      <c r="P39" s="50">
        <v>4</v>
      </c>
      <c r="Q39" s="211"/>
      <c r="R39" s="50"/>
      <c r="S39" s="211"/>
      <c r="T39" s="51"/>
      <c r="U39" s="23">
        <f t="shared" si="10"/>
        <v>3</v>
      </c>
      <c r="V39" s="210">
        <f t="shared" si="11"/>
        <v>0</v>
      </c>
      <c r="W39" s="11" t="str">
        <f t="shared" si="12"/>
        <v>A</v>
      </c>
      <c r="X39" s="11" t="str">
        <f t="shared" si="13"/>
        <v>F</v>
      </c>
    </row>
    <row r="40" spans="1:24" ht="15">
      <c r="A40" s="11">
        <v>5</v>
      </c>
      <c r="B40" s="23" t="s">
        <v>48</v>
      </c>
      <c r="C40" s="102">
        <v>0.7534722222222222</v>
      </c>
      <c r="D40" s="199" t="s">
        <v>7</v>
      </c>
      <c r="E40" s="203" t="str">
        <f t="shared" si="3"/>
        <v>Martin Teheux</v>
      </c>
      <c r="F40" s="203" t="s">
        <v>8</v>
      </c>
      <c r="G40" s="203" t="str">
        <f t="shared" si="4"/>
        <v>Matteo Ficot</v>
      </c>
      <c r="H40" s="201" t="s">
        <v>11</v>
      </c>
      <c r="I40" s="38" t="s">
        <v>5</v>
      </c>
      <c r="J40" s="203" t="str">
        <f t="shared" si="5"/>
        <v>Tibo Vandewiele</v>
      </c>
      <c r="K40" s="49">
        <v>11</v>
      </c>
      <c r="L40" s="50">
        <v>7</v>
      </c>
      <c r="M40" s="211">
        <v>11</v>
      </c>
      <c r="N40" s="50">
        <v>2</v>
      </c>
      <c r="O40" s="211">
        <v>9</v>
      </c>
      <c r="P40" s="50">
        <v>11</v>
      </c>
      <c r="Q40" s="211">
        <v>11</v>
      </c>
      <c r="R40" s="50">
        <v>3</v>
      </c>
      <c r="S40" s="211"/>
      <c r="T40" s="51"/>
      <c r="U40" s="23">
        <f t="shared" si="10"/>
        <v>3</v>
      </c>
      <c r="V40" s="210">
        <f t="shared" si="11"/>
        <v>1</v>
      </c>
      <c r="W40" s="11" t="str">
        <f t="shared" si="12"/>
        <v>G</v>
      </c>
      <c r="X40" s="11" t="str">
        <f t="shared" si="13"/>
        <v>H</v>
      </c>
    </row>
    <row r="41" spans="1:24" ht="15">
      <c r="A41" s="11">
        <v>6</v>
      </c>
      <c r="B41" s="23" t="s">
        <v>48</v>
      </c>
      <c r="C41" s="102">
        <v>0.7534722222222222</v>
      </c>
      <c r="D41" s="199" t="s">
        <v>3</v>
      </c>
      <c r="E41" s="203" t="str">
        <f t="shared" si="3"/>
        <v>Noah Lambinet</v>
      </c>
      <c r="F41" s="203" t="s">
        <v>8</v>
      </c>
      <c r="G41" s="203" t="str">
        <f t="shared" si="4"/>
        <v>Noah Genart</v>
      </c>
      <c r="H41" s="201" t="s">
        <v>4</v>
      </c>
      <c r="I41" s="38" t="s">
        <v>12</v>
      </c>
      <c r="J41" s="203" t="str">
        <f t="shared" si="5"/>
        <v>Timothy Staelen</v>
      </c>
      <c r="K41" s="49">
        <v>7</v>
      </c>
      <c r="L41" s="50">
        <v>11</v>
      </c>
      <c r="M41" s="211">
        <v>12</v>
      </c>
      <c r="N41" s="50">
        <v>10</v>
      </c>
      <c r="O41" s="211">
        <v>11</v>
      </c>
      <c r="P41" s="50">
        <v>6</v>
      </c>
      <c r="Q41" s="211">
        <v>8</v>
      </c>
      <c r="R41" s="50">
        <v>11</v>
      </c>
      <c r="S41" s="211">
        <v>8</v>
      </c>
      <c r="T41" s="51">
        <v>11</v>
      </c>
      <c r="U41" s="23">
        <f t="shared" si="10"/>
        <v>2</v>
      </c>
      <c r="V41" s="210">
        <f t="shared" si="11"/>
        <v>3</v>
      </c>
      <c r="W41" s="11" t="str">
        <f t="shared" si="12"/>
        <v>D</v>
      </c>
      <c r="X41" s="11" t="str">
        <f t="shared" si="13"/>
        <v>C</v>
      </c>
    </row>
    <row r="42" spans="1:24" ht="15">
      <c r="A42" s="11">
        <v>5</v>
      </c>
      <c r="B42" s="202" t="s">
        <v>48</v>
      </c>
      <c r="C42" s="102">
        <v>0.7708333333333334</v>
      </c>
      <c r="D42" s="199" t="s">
        <v>5</v>
      </c>
      <c r="E42" s="203" t="str">
        <f t="shared" si="3"/>
        <v>Tibo Vandewiele</v>
      </c>
      <c r="F42" s="203" t="s">
        <v>8</v>
      </c>
      <c r="G42" s="203" t="str">
        <f t="shared" si="4"/>
        <v>Noah Lambinet</v>
      </c>
      <c r="H42" s="201" t="s">
        <v>3</v>
      </c>
      <c r="I42" s="38" t="s">
        <v>4</v>
      </c>
      <c r="J42" s="203" t="str">
        <f t="shared" si="5"/>
        <v>Noah Genart</v>
      </c>
      <c r="K42" s="49">
        <v>9</v>
      </c>
      <c r="L42" s="50">
        <v>11</v>
      </c>
      <c r="M42" s="211">
        <v>7</v>
      </c>
      <c r="N42" s="50">
        <v>11</v>
      </c>
      <c r="O42" s="211">
        <v>3</v>
      </c>
      <c r="P42" s="50">
        <v>11</v>
      </c>
      <c r="Q42" s="211"/>
      <c r="R42" s="50"/>
      <c r="S42" s="211"/>
      <c r="T42" s="51"/>
      <c r="U42" s="23">
        <f t="shared" si="10"/>
        <v>0</v>
      </c>
      <c r="V42" s="210">
        <f t="shared" si="11"/>
        <v>3</v>
      </c>
      <c r="W42" s="11" t="str">
        <f t="shared" si="12"/>
        <v>C</v>
      </c>
      <c r="X42" s="11" t="str">
        <f t="shared" si="13"/>
        <v>E</v>
      </c>
    </row>
    <row r="43" spans="1:24" ht="15">
      <c r="A43" s="11">
        <v>6</v>
      </c>
      <c r="B43" s="202" t="s">
        <v>48</v>
      </c>
      <c r="C43" s="102">
        <v>0.7708333333333334</v>
      </c>
      <c r="D43" s="199" t="s">
        <v>6</v>
      </c>
      <c r="E43" s="203" t="str">
        <f t="shared" si="3"/>
        <v>Thomas Vertommen</v>
      </c>
      <c r="F43" s="203" t="s">
        <v>8</v>
      </c>
      <c r="G43" s="203" t="str">
        <f t="shared" si="4"/>
        <v>Bastian Ramakers</v>
      </c>
      <c r="H43" s="201" t="s">
        <v>2</v>
      </c>
      <c r="I43" s="38" t="s">
        <v>11</v>
      </c>
      <c r="J43" s="203" t="str">
        <f t="shared" si="5"/>
        <v>Matteo Ficot</v>
      </c>
      <c r="K43" s="49">
        <v>11</v>
      </c>
      <c r="L43" s="50">
        <v>7</v>
      </c>
      <c r="M43" s="211">
        <v>11</v>
      </c>
      <c r="N43" s="50">
        <v>9</v>
      </c>
      <c r="O43" s="211">
        <v>10</v>
      </c>
      <c r="P43" s="50">
        <v>12</v>
      </c>
      <c r="Q43" s="211">
        <v>8</v>
      </c>
      <c r="R43" s="50">
        <v>11</v>
      </c>
      <c r="S43" s="211">
        <v>6</v>
      </c>
      <c r="T43" s="51">
        <v>11</v>
      </c>
      <c r="U43" s="23">
        <f t="shared" si="10"/>
        <v>2</v>
      </c>
      <c r="V43" s="210">
        <f t="shared" si="11"/>
        <v>3</v>
      </c>
      <c r="W43" s="11" t="str">
        <f t="shared" si="12"/>
        <v>B</v>
      </c>
      <c r="X43" s="11" t="str">
        <f t="shared" si="13"/>
        <v>F</v>
      </c>
    </row>
    <row r="44" spans="1:24" ht="15">
      <c r="A44" s="11">
        <v>5</v>
      </c>
      <c r="B44" s="202" t="s">
        <v>48</v>
      </c>
      <c r="C44" s="102">
        <v>0.7881944444444445</v>
      </c>
      <c r="D44" s="199" t="s">
        <v>7</v>
      </c>
      <c r="E44" s="203" t="str">
        <f t="shared" si="3"/>
        <v>Martin Teheux</v>
      </c>
      <c r="F44" s="203" t="s">
        <v>8</v>
      </c>
      <c r="G44" s="203" t="str">
        <f t="shared" si="4"/>
        <v>Vitja Lutsenko</v>
      </c>
      <c r="H44" s="201" t="s">
        <v>1</v>
      </c>
      <c r="I44" s="38" t="s">
        <v>4</v>
      </c>
      <c r="J44" s="203" t="str">
        <f t="shared" si="5"/>
        <v>Noah Genart</v>
      </c>
      <c r="K44" s="49">
        <v>11</v>
      </c>
      <c r="L44" s="50">
        <v>3</v>
      </c>
      <c r="M44" s="211">
        <v>9</v>
      </c>
      <c r="N44" s="50">
        <v>11</v>
      </c>
      <c r="O44" s="211">
        <v>15</v>
      </c>
      <c r="P44" s="50">
        <v>13</v>
      </c>
      <c r="Q44" s="211">
        <v>11</v>
      </c>
      <c r="R44" s="50">
        <v>8</v>
      </c>
      <c r="S44" s="211"/>
      <c r="T44" s="51"/>
      <c r="U44" s="23">
        <f t="shared" si="10"/>
        <v>3</v>
      </c>
      <c r="V44" s="210">
        <f t="shared" si="11"/>
        <v>1</v>
      </c>
      <c r="W44" s="11" t="str">
        <f t="shared" si="12"/>
        <v>G</v>
      </c>
      <c r="X44" s="11" t="str">
        <f t="shared" si="13"/>
        <v>A</v>
      </c>
    </row>
    <row r="45" spans="1:24" ht="15">
      <c r="A45" s="11">
        <v>6</v>
      </c>
      <c r="B45" s="202" t="s">
        <v>48</v>
      </c>
      <c r="C45" s="102">
        <v>0.7881944444444445</v>
      </c>
      <c r="D45" s="199" t="s">
        <v>11</v>
      </c>
      <c r="E45" s="203" t="str">
        <f t="shared" si="3"/>
        <v>Matteo Ficot</v>
      </c>
      <c r="F45" s="203" t="s">
        <v>8</v>
      </c>
      <c r="G45" s="203" t="str">
        <f>VLOOKUP(H45,$A$5:$I$13,2)</f>
        <v>Timothy Staelen</v>
      </c>
      <c r="H45" s="201" t="s">
        <v>12</v>
      </c>
      <c r="I45" s="38" t="s">
        <v>5</v>
      </c>
      <c r="J45" s="203" t="str">
        <f t="shared" si="5"/>
        <v>Tibo Vandewiele</v>
      </c>
      <c r="K45" s="49">
        <v>11</v>
      </c>
      <c r="L45" s="50">
        <v>13</v>
      </c>
      <c r="M45" s="211">
        <v>11</v>
      </c>
      <c r="N45" s="50">
        <v>9</v>
      </c>
      <c r="O45" s="211">
        <v>10</v>
      </c>
      <c r="P45" s="50">
        <v>12</v>
      </c>
      <c r="Q45" s="211">
        <v>6</v>
      </c>
      <c r="R45" s="50">
        <v>11</v>
      </c>
      <c r="S45" s="211"/>
      <c r="T45" s="51"/>
      <c r="U45" s="23">
        <f t="shared" si="10"/>
        <v>1</v>
      </c>
      <c r="V45" s="210">
        <f t="shared" si="11"/>
        <v>3</v>
      </c>
      <c r="W45" s="11" t="str">
        <f t="shared" si="12"/>
        <v>I</v>
      </c>
      <c r="X45" s="11" t="str">
        <f t="shared" si="13"/>
        <v>H</v>
      </c>
    </row>
    <row r="46" spans="1:24" s="55" customFormat="1" ht="15">
      <c r="A46" s="52">
        <v>5</v>
      </c>
      <c r="B46" s="53" t="s">
        <v>74</v>
      </c>
      <c r="C46" s="109">
        <v>0.3958333333333333</v>
      </c>
      <c r="D46" s="88" t="s">
        <v>3</v>
      </c>
      <c r="E46" s="39" t="str">
        <f t="shared" si="3"/>
        <v>Noah Lambinet</v>
      </c>
      <c r="F46" s="39" t="s">
        <v>8</v>
      </c>
      <c r="G46" s="39" t="str">
        <f t="shared" si="4"/>
        <v>Thomas Vertommen</v>
      </c>
      <c r="H46" s="89" t="s">
        <v>6</v>
      </c>
      <c r="I46" s="38" t="s">
        <v>1</v>
      </c>
      <c r="J46" s="39" t="str">
        <f t="shared" si="5"/>
        <v>Vitja Lutsenko</v>
      </c>
      <c r="K46" s="49"/>
      <c r="L46" s="50"/>
      <c r="M46" s="211"/>
      <c r="N46" s="50"/>
      <c r="O46" s="211"/>
      <c r="P46" s="50"/>
      <c r="Q46" s="211"/>
      <c r="R46" s="50"/>
      <c r="S46" s="211"/>
      <c r="T46" s="51"/>
      <c r="U46" s="53">
        <f t="shared" si="10"/>
        <v>0</v>
      </c>
      <c r="V46" s="54">
        <f t="shared" si="11"/>
        <v>0</v>
      </c>
      <c r="W46" s="52">
        <f t="shared" si="12"/>
      </c>
      <c r="X46" s="52">
        <f t="shared" si="13"/>
      </c>
    </row>
    <row r="47" spans="1:24" ht="15">
      <c r="A47" s="11">
        <v>6</v>
      </c>
      <c r="B47" s="23" t="s">
        <v>74</v>
      </c>
      <c r="C47" s="102">
        <v>0.3958333333333333</v>
      </c>
      <c r="D47" s="199" t="s">
        <v>2</v>
      </c>
      <c r="E47" s="203" t="str">
        <f t="shared" si="3"/>
        <v>Bastian Ramakers</v>
      </c>
      <c r="F47" s="203" t="s">
        <v>8</v>
      </c>
      <c r="G47" s="203" t="str">
        <f t="shared" si="4"/>
        <v>Martin Teheux</v>
      </c>
      <c r="H47" s="201" t="s">
        <v>7</v>
      </c>
      <c r="I47" s="38" t="s">
        <v>12</v>
      </c>
      <c r="J47" s="203" t="str">
        <f t="shared" si="5"/>
        <v>Timothy Staelen</v>
      </c>
      <c r="K47" s="49"/>
      <c r="L47" s="50"/>
      <c r="M47" s="211"/>
      <c r="N47" s="50"/>
      <c r="O47" s="211"/>
      <c r="P47" s="50"/>
      <c r="Q47" s="211"/>
      <c r="R47" s="50"/>
      <c r="S47" s="211"/>
      <c r="T47" s="51"/>
      <c r="U47" s="23">
        <f t="shared" si="10"/>
        <v>0</v>
      </c>
      <c r="V47" s="210">
        <f t="shared" si="11"/>
        <v>0</v>
      </c>
      <c r="W47" s="11">
        <f t="shared" si="12"/>
      </c>
      <c r="X47" s="11">
        <f t="shared" si="13"/>
      </c>
    </row>
    <row r="48" spans="1:24" ht="15">
      <c r="A48" s="11">
        <v>5</v>
      </c>
      <c r="B48" s="23" t="s">
        <v>74</v>
      </c>
      <c r="C48" s="102">
        <v>0.4131944444444444</v>
      </c>
      <c r="D48" s="199" t="s">
        <v>1</v>
      </c>
      <c r="E48" s="203" t="str">
        <f t="shared" si="3"/>
        <v>Vitja Lutsenko</v>
      </c>
      <c r="F48" s="203" t="s">
        <v>8</v>
      </c>
      <c r="G48" s="203" t="str">
        <f t="shared" si="4"/>
        <v>Matteo Ficot</v>
      </c>
      <c r="H48" s="201" t="s">
        <v>11</v>
      </c>
      <c r="I48" s="38" t="s">
        <v>2</v>
      </c>
      <c r="J48" s="203" t="str">
        <f t="shared" si="5"/>
        <v>Bastian Ramakers</v>
      </c>
      <c r="K48" s="49"/>
      <c r="L48" s="50"/>
      <c r="M48" s="211"/>
      <c r="N48" s="50"/>
      <c r="O48" s="211"/>
      <c r="P48" s="50"/>
      <c r="Q48" s="211"/>
      <c r="R48" s="50"/>
      <c r="S48" s="211"/>
      <c r="T48" s="51"/>
      <c r="U48" s="23">
        <f t="shared" si="10"/>
        <v>0</v>
      </c>
      <c r="V48" s="210">
        <f t="shared" si="11"/>
        <v>0</v>
      </c>
      <c r="W48" s="11">
        <f t="shared" si="12"/>
      </c>
      <c r="X48" s="11">
        <f t="shared" si="13"/>
      </c>
    </row>
    <row r="49" spans="1:24" ht="15">
      <c r="A49" s="11">
        <v>6</v>
      </c>
      <c r="B49" s="23" t="s">
        <v>74</v>
      </c>
      <c r="C49" s="102">
        <v>0.4131944444444444</v>
      </c>
      <c r="D49" s="199" t="s">
        <v>4</v>
      </c>
      <c r="E49" s="203" t="str">
        <f t="shared" si="3"/>
        <v>Noah Genart</v>
      </c>
      <c r="F49" s="203" t="s">
        <v>8</v>
      </c>
      <c r="G49" s="203" t="str">
        <f t="shared" si="4"/>
        <v>Tibo Vandewiele</v>
      </c>
      <c r="H49" s="201" t="s">
        <v>5</v>
      </c>
      <c r="I49" s="38" t="s">
        <v>3</v>
      </c>
      <c r="J49" s="203" t="str">
        <f t="shared" si="5"/>
        <v>Noah Lambinet</v>
      </c>
      <c r="K49" s="49"/>
      <c r="L49" s="50"/>
      <c r="M49" s="211"/>
      <c r="N49" s="50"/>
      <c r="O49" s="211"/>
      <c r="P49" s="50"/>
      <c r="Q49" s="211"/>
      <c r="R49" s="50"/>
      <c r="S49" s="211"/>
      <c r="T49" s="51"/>
      <c r="U49" s="23">
        <f t="shared" si="10"/>
        <v>0</v>
      </c>
      <c r="V49" s="210">
        <f t="shared" si="11"/>
        <v>0</v>
      </c>
      <c r="W49" s="11">
        <f t="shared" si="12"/>
      </c>
      <c r="X49" s="11">
        <f t="shared" si="13"/>
      </c>
    </row>
    <row r="50" spans="1:24" ht="15">
      <c r="A50" s="11">
        <v>5</v>
      </c>
      <c r="B50" s="23" t="s">
        <v>74</v>
      </c>
      <c r="C50" s="102">
        <v>0.4305555555555556</v>
      </c>
      <c r="D50" s="199" t="s">
        <v>6</v>
      </c>
      <c r="E50" s="203" t="str">
        <f t="shared" si="3"/>
        <v>Thomas Vertommen</v>
      </c>
      <c r="F50" s="203" t="s">
        <v>8</v>
      </c>
      <c r="G50" s="203" t="str">
        <f t="shared" si="4"/>
        <v>Timothy Staelen</v>
      </c>
      <c r="H50" s="201" t="s">
        <v>12</v>
      </c>
      <c r="I50" s="38" t="s">
        <v>5</v>
      </c>
      <c r="J50" s="203" t="str">
        <f t="shared" si="5"/>
        <v>Tibo Vandewiele</v>
      </c>
      <c r="K50" s="49"/>
      <c r="L50" s="50"/>
      <c r="M50" s="211"/>
      <c r="N50" s="50"/>
      <c r="O50" s="211"/>
      <c r="P50" s="50"/>
      <c r="Q50" s="211"/>
      <c r="R50" s="50"/>
      <c r="S50" s="211"/>
      <c r="T50" s="51"/>
      <c r="U50" s="23">
        <f t="shared" si="10"/>
        <v>0</v>
      </c>
      <c r="V50" s="210">
        <f t="shared" si="11"/>
        <v>0</v>
      </c>
      <c r="W50" s="11">
        <f t="shared" si="12"/>
      </c>
      <c r="X50" s="11">
        <f t="shared" si="13"/>
      </c>
    </row>
    <row r="51" spans="1:24" s="55" customFormat="1" ht="15">
      <c r="A51" s="52">
        <v>6</v>
      </c>
      <c r="B51" s="53" t="s">
        <v>74</v>
      </c>
      <c r="C51" s="109">
        <v>0.4305555555555556</v>
      </c>
      <c r="D51" s="88" t="s">
        <v>7</v>
      </c>
      <c r="E51" s="39" t="str">
        <f t="shared" si="3"/>
        <v>Martin Teheux</v>
      </c>
      <c r="F51" s="39" t="s">
        <v>8</v>
      </c>
      <c r="G51" s="39" t="str">
        <f t="shared" si="4"/>
        <v>Noah Lambinet</v>
      </c>
      <c r="H51" s="89" t="s">
        <v>3</v>
      </c>
      <c r="I51" s="38" t="s">
        <v>4</v>
      </c>
      <c r="J51" s="39" t="str">
        <f t="shared" si="5"/>
        <v>Noah Genart</v>
      </c>
      <c r="K51" s="49"/>
      <c r="L51" s="50"/>
      <c r="M51" s="211"/>
      <c r="N51" s="50"/>
      <c r="O51" s="211"/>
      <c r="P51" s="50"/>
      <c r="Q51" s="211"/>
      <c r="R51" s="50"/>
      <c r="S51" s="211"/>
      <c r="T51" s="51"/>
      <c r="U51" s="53">
        <f t="shared" si="10"/>
        <v>0</v>
      </c>
      <c r="V51" s="54">
        <f t="shared" si="11"/>
        <v>0</v>
      </c>
      <c r="W51" s="52">
        <f t="shared" si="12"/>
      </c>
      <c r="X51" s="52">
        <f t="shared" si="13"/>
      </c>
    </row>
    <row r="52" spans="1:24" ht="15">
      <c r="A52" s="11">
        <v>5</v>
      </c>
      <c r="B52" s="23" t="s">
        <v>74</v>
      </c>
      <c r="C52" s="102">
        <v>0.4479166666666667</v>
      </c>
      <c r="D52" s="199" t="s">
        <v>11</v>
      </c>
      <c r="E52" s="203" t="str">
        <f t="shared" si="3"/>
        <v>Matteo Ficot</v>
      </c>
      <c r="F52" s="203" t="s">
        <v>8</v>
      </c>
      <c r="G52" s="203" t="str">
        <f t="shared" si="4"/>
        <v>Bastian Ramakers</v>
      </c>
      <c r="H52" s="201" t="s">
        <v>2</v>
      </c>
      <c r="I52" s="38" t="s">
        <v>7</v>
      </c>
      <c r="J52" s="203" t="str">
        <f t="shared" si="5"/>
        <v>Martin Teheux</v>
      </c>
      <c r="K52" s="49"/>
      <c r="L52" s="50"/>
      <c r="M52" s="211"/>
      <c r="N52" s="50"/>
      <c r="O52" s="211"/>
      <c r="P52" s="50"/>
      <c r="Q52" s="211"/>
      <c r="R52" s="50"/>
      <c r="S52" s="211"/>
      <c r="T52" s="51"/>
      <c r="U52" s="23">
        <f t="shared" si="10"/>
        <v>0</v>
      </c>
      <c r="V52" s="210">
        <f t="shared" si="11"/>
        <v>0</v>
      </c>
      <c r="W52" s="11">
        <f t="shared" si="12"/>
      </c>
      <c r="X52" s="11">
        <f t="shared" si="13"/>
      </c>
    </row>
    <row r="53" spans="1:24" ht="15.75" thickBot="1">
      <c r="A53" s="12">
        <v>6</v>
      </c>
      <c r="B53" s="24" t="s">
        <v>74</v>
      </c>
      <c r="C53" s="103">
        <v>0.4479166666666667</v>
      </c>
      <c r="D53" s="196" t="s">
        <v>12</v>
      </c>
      <c r="E53" s="209" t="str">
        <f t="shared" si="3"/>
        <v>Timothy Staelen</v>
      </c>
      <c r="F53" s="209" t="s">
        <v>8</v>
      </c>
      <c r="G53" s="209" t="str">
        <f t="shared" si="4"/>
        <v>Vitja Lutsenko</v>
      </c>
      <c r="H53" s="198" t="s">
        <v>1</v>
      </c>
      <c r="I53" s="15" t="s">
        <v>6</v>
      </c>
      <c r="J53" s="209" t="str">
        <f t="shared" si="5"/>
        <v>Thomas Vertommen</v>
      </c>
      <c r="K53" s="20"/>
      <c r="L53" s="21"/>
      <c r="M53" s="213"/>
      <c r="N53" s="21"/>
      <c r="O53" s="213"/>
      <c r="P53" s="21"/>
      <c r="Q53" s="213"/>
      <c r="R53" s="21"/>
      <c r="S53" s="213"/>
      <c r="T53" s="22"/>
      <c r="U53" s="24">
        <f t="shared" si="10"/>
        <v>0</v>
      </c>
      <c r="V53" s="212">
        <f t="shared" si="11"/>
        <v>0</v>
      </c>
      <c r="W53" s="12">
        <f t="shared" si="12"/>
      </c>
      <c r="X53" s="12">
        <f t="shared" si="13"/>
      </c>
    </row>
    <row r="54" spans="7:23" ht="15">
      <c r="G54" s="37"/>
      <c r="H54" s="16"/>
      <c r="I54" s="37"/>
      <c r="J54" s="203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7:23" ht="15"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7:23" ht="15"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7:23" ht="15"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7:23" ht="15"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7:23" ht="15"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7:23" ht="15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7:23" ht="15"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</sheetData>
  <sheetProtection/>
  <mergeCells count="6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1:X11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B13:E13"/>
    <mergeCell ref="F13:G13"/>
    <mergeCell ref="H13:I13"/>
    <mergeCell ref="O13:P13"/>
    <mergeCell ref="Q13:X13"/>
    <mergeCell ref="A16:H16"/>
    <mergeCell ref="S17:T17"/>
    <mergeCell ref="U17:V17"/>
    <mergeCell ref="D17:H17"/>
    <mergeCell ref="I17:J17"/>
    <mergeCell ref="K17:L17"/>
    <mergeCell ref="M17:N17"/>
    <mergeCell ref="O17:P17"/>
    <mergeCell ref="Q17:R17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3">
    <tabColor theme="6" tint="0.39998000860214233"/>
    <pageSetUpPr fitToPage="1"/>
  </sheetPr>
  <dimension ref="A1:AA70"/>
  <sheetViews>
    <sheetView zoomScalePageLayoutView="0" workbookViewId="0" topLeftCell="A16">
      <selection activeCell="K52" sqref="K52"/>
    </sheetView>
  </sheetViews>
  <sheetFormatPr defaultColWidth="9.00390625" defaultRowHeight="15"/>
  <cols>
    <col min="1" max="2" width="5.140625" style="62" customWidth="1"/>
    <col min="3" max="3" width="8.00390625" style="62" customWidth="1"/>
    <col min="4" max="4" width="4.57421875" style="62" customWidth="1"/>
    <col min="5" max="5" width="20.7109375" style="62" customWidth="1"/>
    <col min="6" max="6" width="4.57421875" style="62" customWidth="1"/>
    <col min="7" max="7" width="20.7109375" style="62" customWidth="1"/>
    <col min="8" max="9" width="4.57421875" style="62" customWidth="1"/>
    <col min="10" max="10" width="20.7109375" style="62" customWidth="1"/>
    <col min="11" max="20" width="4.28125" style="62" customWidth="1"/>
    <col min="21" max="22" width="5.7109375" style="62" customWidth="1"/>
    <col min="23" max="23" width="5.8515625" style="62" customWidth="1"/>
    <col min="24" max="24" width="5.8515625" style="56" customWidth="1"/>
    <col min="25" max="26" width="9.00390625" style="56" customWidth="1"/>
    <col min="27" max="27" width="9.421875" style="56" bestFit="1" customWidth="1"/>
    <col min="28" max="16384" width="9.00390625" style="56" customWidth="1"/>
  </cols>
  <sheetData>
    <row r="1" spans="1:24" ht="31.5">
      <c r="A1" s="338" t="s">
        <v>153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2" spans="1:24" ht="18.75" customHeight="1" thickBot="1">
      <c r="A2" s="160"/>
      <c r="B2" s="160"/>
      <c r="C2" s="160"/>
      <c r="D2" s="160"/>
      <c r="E2" s="98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s="58" customFormat="1" ht="19.5" thickBot="1">
      <c r="A3" s="445" t="s">
        <v>44</v>
      </c>
      <c r="B3" s="446"/>
      <c r="C3" s="446"/>
      <c r="D3" s="446"/>
      <c r="E3" s="446"/>
      <c r="F3" s="446"/>
      <c r="G3" s="446"/>
      <c r="H3" s="446"/>
      <c r="I3" s="447"/>
      <c r="J3" s="57"/>
      <c r="K3" s="448" t="s">
        <v>45</v>
      </c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50"/>
    </row>
    <row r="4" spans="1:24" ht="15.75" thickBot="1">
      <c r="A4" s="59" t="s">
        <v>0</v>
      </c>
      <c r="B4" s="451" t="s">
        <v>28</v>
      </c>
      <c r="C4" s="452"/>
      <c r="D4" s="452"/>
      <c r="E4" s="453"/>
      <c r="F4" s="348" t="s">
        <v>23</v>
      </c>
      <c r="G4" s="454"/>
      <c r="H4" s="451" t="s">
        <v>25</v>
      </c>
      <c r="I4" s="453"/>
      <c r="J4" s="153"/>
      <c r="K4" s="60" t="s">
        <v>40</v>
      </c>
      <c r="L4" s="60" t="s">
        <v>41</v>
      </c>
      <c r="M4" s="60" t="s">
        <v>42</v>
      </c>
      <c r="N4" s="60" t="s">
        <v>43</v>
      </c>
      <c r="O4" s="455" t="s">
        <v>26</v>
      </c>
      <c r="P4" s="456"/>
      <c r="Q4" s="457" t="s">
        <v>28</v>
      </c>
      <c r="R4" s="458"/>
      <c r="S4" s="458"/>
      <c r="T4" s="458"/>
      <c r="U4" s="458"/>
      <c r="V4" s="458"/>
      <c r="W4" s="458"/>
      <c r="X4" s="459"/>
    </row>
    <row r="5" spans="1:24" ht="15.75" thickBot="1">
      <c r="A5" s="61" t="s">
        <v>1</v>
      </c>
      <c r="B5" s="363" t="s">
        <v>133</v>
      </c>
      <c r="C5" s="440"/>
      <c r="D5" s="440"/>
      <c r="E5" s="440"/>
      <c r="F5" s="365" t="s">
        <v>77</v>
      </c>
      <c r="G5" s="440"/>
      <c r="H5" s="440"/>
      <c r="I5" s="441"/>
      <c r="J5" s="153"/>
      <c r="K5" s="85">
        <f aca="true" t="shared" si="0" ref="K5:K14">COUNTIF($W$19:$W$63,A5)</f>
        <v>6</v>
      </c>
      <c r="L5" s="159">
        <f aca="true" t="shared" si="1" ref="L5:L14">COUNTIF($X$19:$X$63,A5)</f>
        <v>0</v>
      </c>
      <c r="M5" s="162"/>
      <c r="N5" s="162"/>
      <c r="O5" s="442"/>
      <c r="P5" s="442"/>
      <c r="Q5" s="431" t="str">
        <f>B5</f>
        <v>Brent Ronde</v>
      </c>
      <c r="R5" s="431"/>
      <c r="S5" s="431"/>
      <c r="T5" s="431"/>
      <c r="U5" s="431"/>
      <c r="V5" s="431"/>
      <c r="W5" s="431"/>
      <c r="X5" s="443"/>
    </row>
    <row r="6" spans="1:24" ht="15.75" thickBot="1">
      <c r="A6" s="61" t="s">
        <v>2</v>
      </c>
      <c r="B6" s="355" t="s">
        <v>85</v>
      </c>
      <c r="C6" s="425"/>
      <c r="D6" s="425"/>
      <c r="E6" s="425"/>
      <c r="F6" s="357" t="s">
        <v>79</v>
      </c>
      <c r="G6" s="425"/>
      <c r="H6" s="425"/>
      <c r="I6" s="426"/>
      <c r="J6" s="153"/>
      <c r="K6" s="85">
        <f t="shared" si="0"/>
        <v>2</v>
      </c>
      <c r="L6" s="153">
        <f t="shared" si="1"/>
        <v>5</v>
      </c>
      <c r="M6" s="155"/>
      <c r="N6" s="155"/>
      <c r="O6" s="427"/>
      <c r="P6" s="427"/>
      <c r="Q6" s="434" t="str">
        <f aca="true" t="shared" si="2" ref="Q6:Q14">B6</f>
        <v>Ryan D'hertefelt</v>
      </c>
      <c r="R6" s="434"/>
      <c r="S6" s="434"/>
      <c r="T6" s="434"/>
      <c r="U6" s="434"/>
      <c r="V6" s="434"/>
      <c r="W6" s="434"/>
      <c r="X6" s="435"/>
    </row>
    <row r="7" spans="1:24" ht="15.75" thickBot="1">
      <c r="A7" s="61" t="s">
        <v>3</v>
      </c>
      <c r="B7" s="355" t="s">
        <v>140</v>
      </c>
      <c r="C7" s="425"/>
      <c r="D7" s="425"/>
      <c r="E7" s="425"/>
      <c r="F7" s="357" t="s">
        <v>50</v>
      </c>
      <c r="G7" s="425"/>
      <c r="H7" s="425"/>
      <c r="I7" s="426"/>
      <c r="J7" s="153"/>
      <c r="K7" s="85">
        <f t="shared" si="0"/>
        <v>1</v>
      </c>
      <c r="L7" s="153">
        <f t="shared" si="1"/>
        <v>5</v>
      </c>
      <c r="M7" s="155"/>
      <c r="N7" s="155"/>
      <c r="O7" s="427"/>
      <c r="P7" s="427"/>
      <c r="Q7" s="434" t="str">
        <f t="shared" si="2"/>
        <v>Maximilien Deckx</v>
      </c>
      <c r="R7" s="434"/>
      <c r="S7" s="434"/>
      <c r="T7" s="434"/>
      <c r="U7" s="434"/>
      <c r="V7" s="434"/>
      <c r="W7" s="434"/>
      <c r="X7" s="435"/>
    </row>
    <row r="8" spans="1:24" ht="15.75" thickBot="1">
      <c r="A8" s="61" t="s">
        <v>4</v>
      </c>
      <c r="B8" s="355" t="s">
        <v>59</v>
      </c>
      <c r="C8" s="425"/>
      <c r="D8" s="425"/>
      <c r="E8" s="425"/>
      <c r="F8" s="357" t="s">
        <v>81</v>
      </c>
      <c r="G8" s="425"/>
      <c r="H8" s="425"/>
      <c r="I8" s="426"/>
      <c r="J8" s="153"/>
      <c r="K8" s="85">
        <f t="shared" si="0"/>
        <v>4</v>
      </c>
      <c r="L8" s="153">
        <f t="shared" si="1"/>
        <v>3</v>
      </c>
      <c r="M8" s="155"/>
      <c r="N8" s="155"/>
      <c r="O8" s="427"/>
      <c r="P8" s="427"/>
      <c r="Q8" s="434" t="str">
        <f t="shared" si="2"/>
        <v>Aaron Sahr</v>
      </c>
      <c r="R8" s="434"/>
      <c r="S8" s="434"/>
      <c r="T8" s="434"/>
      <c r="U8" s="434"/>
      <c r="V8" s="434"/>
      <c r="W8" s="434"/>
      <c r="X8" s="435"/>
    </row>
    <row r="9" spans="1:24" ht="15.75" thickBot="1">
      <c r="A9" s="61" t="s">
        <v>5</v>
      </c>
      <c r="B9" s="355" t="s">
        <v>95</v>
      </c>
      <c r="C9" s="425"/>
      <c r="D9" s="425"/>
      <c r="E9" s="425"/>
      <c r="F9" s="357" t="s">
        <v>93</v>
      </c>
      <c r="G9" s="425"/>
      <c r="H9" s="425"/>
      <c r="I9" s="426"/>
      <c r="J9" s="153"/>
      <c r="K9" s="85">
        <f t="shared" si="0"/>
        <v>6</v>
      </c>
      <c r="L9" s="153">
        <f t="shared" si="1"/>
        <v>1</v>
      </c>
      <c r="M9" s="155"/>
      <c r="N9" s="155"/>
      <c r="O9" s="427"/>
      <c r="P9" s="427"/>
      <c r="Q9" s="434" t="str">
        <f>B9</f>
        <v>Charles Janssens</v>
      </c>
      <c r="R9" s="434"/>
      <c r="S9" s="434"/>
      <c r="T9" s="434"/>
      <c r="U9" s="434"/>
      <c r="V9" s="434"/>
      <c r="W9" s="434"/>
      <c r="X9" s="435"/>
    </row>
    <row r="10" spans="1:24" ht="15.75" thickBot="1">
      <c r="A10" s="61" t="s">
        <v>6</v>
      </c>
      <c r="B10" s="355" t="s">
        <v>120</v>
      </c>
      <c r="C10" s="425"/>
      <c r="D10" s="425"/>
      <c r="E10" s="425"/>
      <c r="F10" s="357" t="s">
        <v>83</v>
      </c>
      <c r="G10" s="425"/>
      <c r="H10" s="425"/>
      <c r="I10" s="426"/>
      <c r="J10" s="153"/>
      <c r="K10" s="85">
        <f t="shared" si="0"/>
        <v>0</v>
      </c>
      <c r="L10" s="153">
        <f t="shared" si="1"/>
        <v>7</v>
      </c>
      <c r="M10" s="155"/>
      <c r="N10" s="155"/>
      <c r="O10" s="427"/>
      <c r="P10" s="427"/>
      <c r="Q10" s="434" t="str">
        <f>B10</f>
        <v>Wannes Vandewiele</v>
      </c>
      <c r="R10" s="434"/>
      <c r="S10" s="434"/>
      <c r="T10" s="434"/>
      <c r="U10" s="434"/>
      <c r="V10" s="434"/>
      <c r="W10" s="434"/>
      <c r="X10" s="435"/>
    </row>
    <row r="11" spans="1:24" ht="15.75" thickBot="1">
      <c r="A11" s="61" t="s">
        <v>7</v>
      </c>
      <c r="B11" s="355" t="s">
        <v>54</v>
      </c>
      <c r="C11" s="425"/>
      <c r="D11" s="425"/>
      <c r="E11" s="425"/>
      <c r="F11" s="357" t="s">
        <v>84</v>
      </c>
      <c r="G11" s="425"/>
      <c r="H11" s="425"/>
      <c r="I11" s="426"/>
      <c r="J11" s="153"/>
      <c r="K11" s="85">
        <f t="shared" si="0"/>
        <v>2</v>
      </c>
      <c r="L11" s="153">
        <f t="shared" si="1"/>
        <v>4</v>
      </c>
      <c r="M11" s="155"/>
      <c r="N11" s="155"/>
      <c r="O11" s="427"/>
      <c r="P11" s="427"/>
      <c r="Q11" s="434" t="str">
        <f t="shared" si="2"/>
        <v>Jamie Eling</v>
      </c>
      <c r="R11" s="434"/>
      <c r="S11" s="434"/>
      <c r="T11" s="434"/>
      <c r="U11" s="434"/>
      <c r="V11" s="434"/>
      <c r="W11" s="434"/>
      <c r="X11" s="435"/>
    </row>
    <row r="12" spans="1:24" ht="15.75" thickBot="1">
      <c r="A12" s="61" t="s">
        <v>11</v>
      </c>
      <c r="B12" s="355" t="s">
        <v>118</v>
      </c>
      <c r="C12" s="425"/>
      <c r="D12" s="425"/>
      <c r="E12" s="425"/>
      <c r="F12" s="357" t="s">
        <v>83</v>
      </c>
      <c r="G12" s="425"/>
      <c r="H12" s="425"/>
      <c r="I12" s="426"/>
      <c r="J12" s="153"/>
      <c r="K12" s="85">
        <f t="shared" si="0"/>
        <v>4</v>
      </c>
      <c r="L12" s="153">
        <f t="shared" si="1"/>
        <v>3</v>
      </c>
      <c r="M12" s="155"/>
      <c r="N12" s="155"/>
      <c r="O12" s="427"/>
      <c r="P12" s="427"/>
      <c r="Q12" s="434" t="str">
        <f>B12</f>
        <v>Killian Cap</v>
      </c>
      <c r="R12" s="434"/>
      <c r="S12" s="434"/>
      <c r="T12" s="434"/>
      <c r="U12" s="434"/>
      <c r="V12" s="434"/>
      <c r="W12" s="434"/>
      <c r="X12" s="435"/>
    </row>
    <row r="13" spans="1:24" ht="15.75" thickBot="1">
      <c r="A13" s="61" t="s">
        <v>12</v>
      </c>
      <c r="B13" s="355" t="s">
        <v>143</v>
      </c>
      <c r="C13" s="425"/>
      <c r="D13" s="425"/>
      <c r="E13" s="425"/>
      <c r="F13" s="357" t="s">
        <v>162</v>
      </c>
      <c r="G13" s="425"/>
      <c r="H13" s="425"/>
      <c r="I13" s="426"/>
      <c r="J13" s="153"/>
      <c r="K13" s="85">
        <f t="shared" si="0"/>
        <v>4</v>
      </c>
      <c r="L13" s="153">
        <f t="shared" si="1"/>
        <v>3</v>
      </c>
      <c r="M13" s="155"/>
      <c r="N13" s="155"/>
      <c r="O13" s="427"/>
      <c r="P13" s="427"/>
      <c r="Q13" s="434" t="str">
        <f>B13</f>
        <v>Akin Durruoglu</v>
      </c>
      <c r="R13" s="434"/>
      <c r="S13" s="434"/>
      <c r="T13" s="434"/>
      <c r="U13" s="434"/>
      <c r="V13" s="434"/>
      <c r="W13" s="434"/>
      <c r="X13" s="435"/>
    </row>
    <row r="14" spans="1:24" ht="15.75" thickBot="1">
      <c r="A14" s="13" t="s">
        <v>49</v>
      </c>
      <c r="B14" s="374" t="s">
        <v>56</v>
      </c>
      <c r="C14" s="391"/>
      <c r="D14" s="391"/>
      <c r="E14" s="391"/>
      <c r="F14" s="376" t="s">
        <v>80</v>
      </c>
      <c r="G14" s="391"/>
      <c r="H14" s="391"/>
      <c r="I14" s="436"/>
      <c r="J14" s="153"/>
      <c r="K14" s="86">
        <f t="shared" si="0"/>
        <v>4</v>
      </c>
      <c r="L14" s="156">
        <f t="shared" si="1"/>
        <v>2</v>
      </c>
      <c r="M14" s="158"/>
      <c r="N14" s="158"/>
      <c r="O14" s="437"/>
      <c r="P14" s="437"/>
      <c r="Q14" s="438" t="str">
        <f t="shared" si="2"/>
        <v>Sam Habscheid</v>
      </c>
      <c r="R14" s="438"/>
      <c r="S14" s="438"/>
      <c r="T14" s="438"/>
      <c r="U14" s="438"/>
      <c r="V14" s="438"/>
      <c r="W14" s="438"/>
      <c r="X14" s="439"/>
    </row>
    <row r="15" spans="1:25" ht="15">
      <c r="A15" s="56"/>
      <c r="B15" s="428"/>
      <c r="C15" s="429"/>
      <c r="D15" s="429"/>
      <c r="E15" s="429"/>
      <c r="F15" s="430"/>
      <c r="G15" s="431"/>
      <c r="H15" s="56"/>
      <c r="I15" s="56"/>
      <c r="J15" s="56"/>
      <c r="K15" s="5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</row>
    <row r="16" spans="1:25" ht="15.75" thickBot="1">
      <c r="A16" s="56"/>
      <c r="B16" s="56"/>
      <c r="C16" s="56"/>
      <c r="E16" s="56"/>
      <c r="F16" s="56"/>
      <c r="G16" s="56"/>
      <c r="H16" s="56"/>
      <c r="I16" s="56"/>
      <c r="J16" s="56"/>
      <c r="K16" s="56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15.75" thickBot="1">
      <c r="A17" s="424" t="s">
        <v>46</v>
      </c>
      <c r="B17" s="421"/>
      <c r="C17" s="421"/>
      <c r="D17" s="421"/>
      <c r="E17" s="421"/>
      <c r="F17" s="421"/>
      <c r="G17" s="421"/>
      <c r="H17" s="423"/>
      <c r="I17" s="56"/>
      <c r="J17" s="98"/>
      <c r="K17" s="56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</row>
    <row r="18" spans="1:24" ht="15.75" thickBot="1">
      <c r="A18" s="63" t="s">
        <v>27</v>
      </c>
      <c r="B18" s="152" t="s">
        <v>29</v>
      </c>
      <c r="C18" s="63" t="s">
        <v>24</v>
      </c>
      <c r="D18" s="432" t="s">
        <v>33</v>
      </c>
      <c r="E18" s="432"/>
      <c r="F18" s="432"/>
      <c r="G18" s="432"/>
      <c r="H18" s="432"/>
      <c r="I18" s="433" t="s">
        <v>34</v>
      </c>
      <c r="J18" s="432"/>
      <c r="K18" s="424" t="s">
        <v>35</v>
      </c>
      <c r="L18" s="422"/>
      <c r="M18" s="421" t="s">
        <v>36</v>
      </c>
      <c r="N18" s="422"/>
      <c r="O18" s="421" t="s">
        <v>37</v>
      </c>
      <c r="P18" s="422"/>
      <c r="Q18" s="421" t="s">
        <v>38</v>
      </c>
      <c r="R18" s="422"/>
      <c r="S18" s="421" t="s">
        <v>39</v>
      </c>
      <c r="T18" s="423"/>
      <c r="U18" s="424" t="s">
        <v>32</v>
      </c>
      <c r="V18" s="421"/>
      <c r="W18" s="63" t="s">
        <v>30</v>
      </c>
      <c r="X18" s="63" t="s">
        <v>31</v>
      </c>
    </row>
    <row r="19" spans="1:24" ht="15">
      <c r="A19" s="87">
        <v>7</v>
      </c>
      <c r="B19" s="165" t="s">
        <v>48</v>
      </c>
      <c r="C19" s="104">
        <v>0.5625</v>
      </c>
      <c r="D19" s="14" t="s">
        <v>11</v>
      </c>
      <c r="E19" s="65" t="str">
        <f aca="true" t="shared" si="3" ref="E19:E63">VLOOKUP(D19,$A$5:$I$14,2)</f>
        <v>Killian Cap</v>
      </c>
      <c r="F19" s="65" t="s">
        <v>8</v>
      </c>
      <c r="G19" s="65" t="str">
        <f aca="true" t="shared" si="4" ref="G19:G63">VLOOKUP(H19,$A$5:$I$14,2)</f>
        <v>Wannes Vandewiele</v>
      </c>
      <c r="H19" s="92" t="s">
        <v>6</v>
      </c>
      <c r="I19" s="95" t="s">
        <v>2</v>
      </c>
      <c r="J19" s="65" t="str">
        <f>VLOOKUP(I19,$A$5:$I$14,2)</f>
        <v>Ryan D'hertefelt</v>
      </c>
      <c r="K19" s="66">
        <v>11</v>
      </c>
      <c r="L19" s="67">
        <v>7</v>
      </c>
      <c r="M19" s="162">
        <v>11</v>
      </c>
      <c r="N19" s="67">
        <v>4</v>
      </c>
      <c r="O19" s="162">
        <v>7</v>
      </c>
      <c r="P19" s="67">
        <v>11</v>
      </c>
      <c r="Q19" s="162">
        <v>11</v>
      </c>
      <c r="R19" s="67">
        <v>8</v>
      </c>
      <c r="S19" s="162"/>
      <c r="T19" s="68"/>
      <c r="U19" s="87">
        <f>IF(K19&gt;L19,1,0)+IF(M19&gt;N19,1,0)+IF(O19&gt;P19,1,0)+IF(Q19&gt;R19,1,0)+IF(S19&gt;T19,1,0)</f>
        <v>3</v>
      </c>
      <c r="V19" s="161">
        <f>IF(K19&lt;L19,1,0)+IF(M19&lt;N19,1,0)+IF(O19&lt;P19,1,0)+IF(Q19&lt;R19,1,0)+IF(S19&lt;T19,1,0)</f>
        <v>1</v>
      </c>
      <c r="W19" s="64" t="str">
        <f>IF(U19&gt;V19,D19,IF(U19&lt;V19,H19,""))</f>
        <v>H</v>
      </c>
      <c r="X19" s="64" t="str">
        <f>IF(U19&gt;V19,H19,IF(U19&lt;V19,D19,""))</f>
        <v>F</v>
      </c>
    </row>
    <row r="20" spans="1:24" ht="15">
      <c r="A20" s="85">
        <v>8</v>
      </c>
      <c r="B20" s="110" t="s">
        <v>48</v>
      </c>
      <c r="C20" s="105">
        <v>0.5625</v>
      </c>
      <c r="D20" s="38" t="s">
        <v>1</v>
      </c>
      <c r="E20" s="70" t="str">
        <f t="shared" si="3"/>
        <v>Brent Ronde</v>
      </c>
      <c r="F20" s="70" t="s">
        <v>8</v>
      </c>
      <c r="G20" s="70" t="str">
        <f t="shared" si="4"/>
        <v>Charles Janssens</v>
      </c>
      <c r="H20" s="93" t="s">
        <v>5</v>
      </c>
      <c r="I20" s="96" t="s">
        <v>49</v>
      </c>
      <c r="J20" s="70" t="str">
        <f aca="true" t="shared" si="5" ref="J20:J63">VLOOKUP(I20,$A$5:$I$14,2)</f>
        <v>Sam Habscheid</v>
      </c>
      <c r="K20" s="71">
        <v>11</v>
      </c>
      <c r="L20" s="72">
        <v>7</v>
      </c>
      <c r="M20" s="155">
        <v>11</v>
      </c>
      <c r="N20" s="72">
        <v>5</v>
      </c>
      <c r="O20" s="155">
        <v>11</v>
      </c>
      <c r="P20" s="72">
        <v>8</v>
      </c>
      <c r="Q20" s="155"/>
      <c r="R20" s="72"/>
      <c r="S20" s="155"/>
      <c r="T20" s="73"/>
      <c r="U20" s="85">
        <f aca="true" t="shared" si="6" ref="U20:U63">IF(K20&gt;L20,1,0)+IF(M20&gt;N20,1,0)+IF(O20&gt;P20,1,0)+IF(Q20&gt;R20,1,0)+IF(S20&gt;T20,1,0)</f>
        <v>3</v>
      </c>
      <c r="V20" s="154">
        <f aca="true" t="shared" si="7" ref="V20:V63">IF(K20&lt;L20,1,0)+IF(M20&lt;N20,1,0)+IF(O20&lt;P20,1,0)+IF(Q20&lt;R20,1,0)+IF(S20&lt;T20,1,0)</f>
        <v>0</v>
      </c>
      <c r="W20" s="69" t="str">
        <f aca="true" t="shared" si="8" ref="W20:W63">IF(U20&gt;V20,D20,IF(U20&lt;V20,H20,""))</f>
        <v>A</v>
      </c>
      <c r="X20" s="69" t="str">
        <f aca="true" t="shared" si="9" ref="X20:X63">IF(U20&gt;V20,H20,IF(U20&lt;V20,D20,""))</f>
        <v>E</v>
      </c>
    </row>
    <row r="21" spans="1:27" ht="15">
      <c r="A21" s="85">
        <v>7</v>
      </c>
      <c r="B21" s="110" t="s">
        <v>48</v>
      </c>
      <c r="C21" s="105">
        <v>0.579861111111111</v>
      </c>
      <c r="D21" s="38" t="s">
        <v>49</v>
      </c>
      <c r="E21" s="70" t="str">
        <f t="shared" si="3"/>
        <v>Sam Habscheid</v>
      </c>
      <c r="F21" s="70" t="s">
        <v>8</v>
      </c>
      <c r="G21" s="70" t="str">
        <f t="shared" si="4"/>
        <v>Aaron Sahr</v>
      </c>
      <c r="H21" s="93" t="s">
        <v>4</v>
      </c>
      <c r="I21" s="96" t="s">
        <v>5</v>
      </c>
      <c r="J21" s="70" t="str">
        <f t="shared" si="5"/>
        <v>Charles Janssens</v>
      </c>
      <c r="K21" s="71">
        <v>11</v>
      </c>
      <c r="L21" s="72">
        <v>8</v>
      </c>
      <c r="M21" s="155">
        <v>11</v>
      </c>
      <c r="N21" s="72">
        <v>8</v>
      </c>
      <c r="O21" s="155">
        <v>11</v>
      </c>
      <c r="P21" s="72">
        <v>4</v>
      </c>
      <c r="Q21" s="155"/>
      <c r="R21" s="72"/>
      <c r="S21" s="155"/>
      <c r="T21" s="73"/>
      <c r="U21" s="85">
        <f t="shared" si="6"/>
        <v>3</v>
      </c>
      <c r="V21" s="154">
        <f t="shared" si="7"/>
        <v>0</v>
      </c>
      <c r="W21" s="69" t="str">
        <f t="shared" si="8"/>
        <v>J</v>
      </c>
      <c r="X21" s="69" t="str">
        <f t="shared" si="9"/>
        <v>D</v>
      </c>
      <c r="AA21" s="194"/>
    </row>
    <row r="22" spans="1:24" ht="15">
      <c r="A22" s="85">
        <v>8</v>
      </c>
      <c r="B22" s="110" t="s">
        <v>48</v>
      </c>
      <c r="C22" s="105">
        <v>0.579861111111111</v>
      </c>
      <c r="D22" s="38" t="s">
        <v>7</v>
      </c>
      <c r="E22" s="70" t="str">
        <f t="shared" si="3"/>
        <v>Jamie Eling</v>
      </c>
      <c r="F22" s="70" t="s">
        <v>8</v>
      </c>
      <c r="G22" s="70" t="str">
        <f t="shared" si="4"/>
        <v>Akin Durruoglu</v>
      </c>
      <c r="H22" s="93" t="s">
        <v>12</v>
      </c>
      <c r="I22" s="96" t="s">
        <v>11</v>
      </c>
      <c r="J22" s="70" t="str">
        <f t="shared" si="5"/>
        <v>Killian Cap</v>
      </c>
      <c r="K22" s="71">
        <v>11</v>
      </c>
      <c r="L22" s="72">
        <v>9</v>
      </c>
      <c r="M22" s="155">
        <v>11</v>
      </c>
      <c r="N22" s="72">
        <v>6</v>
      </c>
      <c r="O22" s="155">
        <v>9</v>
      </c>
      <c r="P22" s="72">
        <v>11</v>
      </c>
      <c r="Q22" s="155">
        <v>9</v>
      </c>
      <c r="R22" s="72">
        <v>11</v>
      </c>
      <c r="S22" s="155">
        <v>8</v>
      </c>
      <c r="T22" s="73">
        <v>11</v>
      </c>
      <c r="U22" s="85">
        <f t="shared" si="6"/>
        <v>2</v>
      </c>
      <c r="V22" s="154">
        <f t="shared" si="7"/>
        <v>3</v>
      </c>
      <c r="W22" s="69" t="str">
        <f t="shared" si="8"/>
        <v>I</v>
      </c>
      <c r="X22" s="69" t="str">
        <f t="shared" si="9"/>
        <v>G</v>
      </c>
    </row>
    <row r="23" spans="1:24" ht="15">
      <c r="A23" s="85">
        <v>7</v>
      </c>
      <c r="B23" s="110" t="s">
        <v>48</v>
      </c>
      <c r="C23" s="105">
        <v>0.5972222222222222</v>
      </c>
      <c r="D23" s="38" t="s">
        <v>3</v>
      </c>
      <c r="E23" s="70" t="str">
        <f t="shared" si="3"/>
        <v>Maximilien Deckx</v>
      </c>
      <c r="F23" s="70" t="s">
        <v>8</v>
      </c>
      <c r="G23" s="70" t="str">
        <f t="shared" si="4"/>
        <v>Ryan D'hertefelt</v>
      </c>
      <c r="H23" s="93" t="s">
        <v>2</v>
      </c>
      <c r="I23" s="96" t="s">
        <v>7</v>
      </c>
      <c r="J23" s="70" t="str">
        <f t="shared" si="5"/>
        <v>Jamie Eling</v>
      </c>
      <c r="K23" s="71">
        <v>9</v>
      </c>
      <c r="L23" s="72">
        <v>11</v>
      </c>
      <c r="M23" s="155">
        <v>4</v>
      </c>
      <c r="N23" s="72">
        <v>11</v>
      </c>
      <c r="O23" s="155">
        <v>7</v>
      </c>
      <c r="P23" s="72">
        <v>11</v>
      </c>
      <c r="Q23" s="155"/>
      <c r="R23" s="72"/>
      <c r="S23" s="155"/>
      <c r="T23" s="73"/>
      <c r="U23" s="85">
        <f t="shared" si="6"/>
        <v>0</v>
      </c>
      <c r="V23" s="154">
        <f t="shared" si="7"/>
        <v>3</v>
      </c>
      <c r="W23" s="69" t="str">
        <f t="shared" si="8"/>
        <v>B</v>
      </c>
      <c r="X23" s="69" t="str">
        <f t="shared" si="9"/>
        <v>C</v>
      </c>
    </row>
    <row r="24" spans="1:24" ht="15">
      <c r="A24" s="85">
        <v>8</v>
      </c>
      <c r="B24" s="110" t="s">
        <v>48</v>
      </c>
      <c r="C24" s="105">
        <v>0.5972222222222222</v>
      </c>
      <c r="D24" s="38" t="s">
        <v>11</v>
      </c>
      <c r="E24" s="70" t="str">
        <f t="shared" si="3"/>
        <v>Killian Cap</v>
      </c>
      <c r="F24" s="70" t="s">
        <v>8</v>
      </c>
      <c r="G24" s="70" t="str">
        <f t="shared" si="4"/>
        <v>Akin Durruoglu</v>
      </c>
      <c r="H24" s="93" t="s">
        <v>12</v>
      </c>
      <c r="I24" s="96" t="s">
        <v>6</v>
      </c>
      <c r="J24" s="70" t="str">
        <f t="shared" si="5"/>
        <v>Wannes Vandewiele</v>
      </c>
      <c r="K24" s="71">
        <v>4</v>
      </c>
      <c r="L24" s="72">
        <v>11</v>
      </c>
      <c r="M24" s="155">
        <v>8</v>
      </c>
      <c r="N24" s="72">
        <v>11</v>
      </c>
      <c r="O24" s="155">
        <v>6</v>
      </c>
      <c r="P24" s="72">
        <v>11</v>
      </c>
      <c r="Q24" s="155"/>
      <c r="R24" s="72"/>
      <c r="S24" s="155"/>
      <c r="T24" s="73"/>
      <c r="U24" s="85">
        <f t="shared" si="6"/>
        <v>0</v>
      </c>
      <c r="V24" s="154">
        <f t="shared" si="7"/>
        <v>3</v>
      </c>
      <c r="W24" s="69" t="str">
        <f t="shared" si="8"/>
        <v>I</v>
      </c>
      <c r="X24" s="69" t="str">
        <f t="shared" si="9"/>
        <v>H</v>
      </c>
    </row>
    <row r="25" spans="1:24" ht="15">
      <c r="A25" s="85">
        <v>7</v>
      </c>
      <c r="B25" s="110" t="s">
        <v>48</v>
      </c>
      <c r="C25" s="105">
        <v>0.6145833333333334</v>
      </c>
      <c r="D25" s="38" t="s">
        <v>4</v>
      </c>
      <c r="E25" s="70" t="str">
        <f t="shared" si="3"/>
        <v>Aaron Sahr</v>
      </c>
      <c r="F25" s="70" t="s">
        <v>8</v>
      </c>
      <c r="G25" s="70" t="str">
        <f t="shared" si="4"/>
        <v>Ryan D'hertefelt</v>
      </c>
      <c r="H25" s="93" t="s">
        <v>2</v>
      </c>
      <c r="I25" s="96" t="s">
        <v>1</v>
      </c>
      <c r="J25" s="70" t="str">
        <f t="shared" si="5"/>
        <v>Brent Ronde</v>
      </c>
      <c r="K25" s="71">
        <v>11</v>
      </c>
      <c r="L25" s="72">
        <v>7</v>
      </c>
      <c r="M25" s="155">
        <v>11</v>
      </c>
      <c r="N25" s="72">
        <v>9</v>
      </c>
      <c r="O25" s="155">
        <v>11</v>
      </c>
      <c r="P25" s="72">
        <v>9</v>
      </c>
      <c r="Q25" s="155"/>
      <c r="R25" s="72"/>
      <c r="S25" s="155"/>
      <c r="T25" s="73"/>
      <c r="U25" s="85">
        <f t="shared" si="6"/>
        <v>3</v>
      </c>
      <c r="V25" s="154">
        <f t="shared" si="7"/>
        <v>0</v>
      </c>
      <c r="W25" s="69" t="str">
        <f t="shared" si="8"/>
        <v>D</v>
      </c>
      <c r="X25" s="69" t="str">
        <f t="shared" si="9"/>
        <v>B</v>
      </c>
    </row>
    <row r="26" spans="1:24" ht="15">
      <c r="A26" s="85">
        <v>8</v>
      </c>
      <c r="B26" s="110" t="s">
        <v>48</v>
      </c>
      <c r="C26" s="105">
        <v>0.6145833333333334</v>
      </c>
      <c r="D26" s="38" t="s">
        <v>5</v>
      </c>
      <c r="E26" s="70" t="str">
        <f t="shared" si="3"/>
        <v>Charles Janssens</v>
      </c>
      <c r="F26" s="70" t="s">
        <v>8</v>
      </c>
      <c r="G26" s="70" t="str">
        <f t="shared" si="4"/>
        <v>Maximilien Deckx</v>
      </c>
      <c r="H26" s="93" t="s">
        <v>3</v>
      </c>
      <c r="I26" s="96" t="s">
        <v>12</v>
      </c>
      <c r="J26" s="70" t="str">
        <f t="shared" si="5"/>
        <v>Akin Durruoglu</v>
      </c>
      <c r="K26" s="71">
        <v>11</v>
      </c>
      <c r="L26" s="72">
        <v>5</v>
      </c>
      <c r="M26" s="155">
        <v>11</v>
      </c>
      <c r="N26" s="72">
        <v>4</v>
      </c>
      <c r="O26" s="155">
        <v>11</v>
      </c>
      <c r="P26" s="72">
        <v>7</v>
      </c>
      <c r="Q26" s="155"/>
      <c r="R26" s="72"/>
      <c r="S26" s="155"/>
      <c r="T26" s="73"/>
      <c r="U26" s="85">
        <f t="shared" si="6"/>
        <v>3</v>
      </c>
      <c r="V26" s="154">
        <f t="shared" si="7"/>
        <v>0</v>
      </c>
      <c r="W26" s="69" t="str">
        <f t="shared" si="8"/>
        <v>E</v>
      </c>
      <c r="X26" s="69" t="str">
        <f t="shared" si="9"/>
        <v>C</v>
      </c>
    </row>
    <row r="27" spans="1:24" ht="15">
      <c r="A27" s="85">
        <v>7</v>
      </c>
      <c r="B27" s="110" t="s">
        <v>48</v>
      </c>
      <c r="C27" s="105">
        <v>0.6319444444444444</v>
      </c>
      <c r="D27" s="38" t="s">
        <v>6</v>
      </c>
      <c r="E27" s="70" t="str">
        <f t="shared" si="3"/>
        <v>Wannes Vandewiele</v>
      </c>
      <c r="F27" s="70" t="s">
        <v>8</v>
      </c>
      <c r="G27" s="70" t="str">
        <f t="shared" si="4"/>
        <v>Jamie Eling</v>
      </c>
      <c r="H27" s="93" t="s">
        <v>7</v>
      </c>
      <c r="I27" s="96" t="s">
        <v>4</v>
      </c>
      <c r="J27" s="70" t="str">
        <f t="shared" si="5"/>
        <v>Aaron Sahr</v>
      </c>
      <c r="K27" s="71">
        <v>13</v>
      </c>
      <c r="L27" s="72">
        <v>11</v>
      </c>
      <c r="M27" s="155">
        <v>7</v>
      </c>
      <c r="N27" s="72">
        <v>11</v>
      </c>
      <c r="O27" s="155">
        <v>7</v>
      </c>
      <c r="P27" s="72">
        <v>11</v>
      </c>
      <c r="Q27" s="155">
        <v>3</v>
      </c>
      <c r="R27" s="72">
        <v>11</v>
      </c>
      <c r="S27" s="155"/>
      <c r="T27" s="73"/>
      <c r="U27" s="85">
        <f t="shared" si="6"/>
        <v>1</v>
      </c>
      <c r="V27" s="154">
        <f t="shared" si="7"/>
        <v>3</v>
      </c>
      <c r="W27" s="69" t="str">
        <f t="shared" si="8"/>
        <v>G</v>
      </c>
      <c r="X27" s="69" t="str">
        <f t="shared" si="9"/>
        <v>F</v>
      </c>
    </row>
    <row r="28" spans="1:24" ht="15">
      <c r="A28" s="85">
        <v>8</v>
      </c>
      <c r="B28" s="110" t="s">
        <v>48</v>
      </c>
      <c r="C28" s="105">
        <v>0.6319444444444444</v>
      </c>
      <c r="D28" s="38" t="s">
        <v>1</v>
      </c>
      <c r="E28" s="70" t="str">
        <f t="shared" si="3"/>
        <v>Brent Ronde</v>
      </c>
      <c r="F28" s="70" t="s">
        <v>8</v>
      </c>
      <c r="G28" s="70" t="str">
        <f t="shared" si="4"/>
        <v>Sam Habscheid</v>
      </c>
      <c r="H28" s="93" t="s">
        <v>49</v>
      </c>
      <c r="I28" s="96" t="s">
        <v>3</v>
      </c>
      <c r="J28" s="70" t="str">
        <f t="shared" si="5"/>
        <v>Maximilien Deckx</v>
      </c>
      <c r="K28" s="71">
        <v>11</v>
      </c>
      <c r="L28" s="72">
        <v>5</v>
      </c>
      <c r="M28" s="155">
        <v>11</v>
      </c>
      <c r="N28" s="72">
        <v>6</v>
      </c>
      <c r="O28" s="155">
        <v>11</v>
      </c>
      <c r="P28" s="72">
        <v>3</v>
      </c>
      <c r="Q28" s="155"/>
      <c r="R28" s="72"/>
      <c r="S28" s="155"/>
      <c r="T28" s="73"/>
      <c r="U28" s="85">
        <f t="shared" si="6"/>
        <v>3</v>
      </c>
      <c r="V28" s="154">
        <f t="shared" si="7"/>
        <v>0</v>
      </c>
      <c r="W28" s="69" t="str">
        <f t="shared" si="8"/>
        <v>A</v>
      </c>
      <c r="X28" s="69" t="str">
        <f t="shared" si="9"/>
        <v>J</v>
      </c>
    </row>
    <row r="29" spans="1:24" ht="15">
      <c r="A29" s="85">
        <v>7</v>
      </c>
      <c r="B29" s="110" t="s">
        <v>48</v>
      </c>
      <c r="C29" s="105">
        <v>0.6493055555555556</v>
      </c>
      <c r="D29" s="38" t="s">
        <v>11</v>
      </c>
      <c r="E29" s="70" t="str">
        <f t="shared" si="3"/>
        <v>Killian Cap</v>
      </c>
      <c r="F29" s="70" t="s">
        <v>8</v>
      </c>
      <c r="G29" s="70" t="str">
        <f t="shared" si="4"/>
        <v>Maximilien Deckx</v>
      </c>
      <c r="H29" s="93" t="s">
        <v>3</v>
      </c>
      <c r="I29" s="96" t="s">
        <v>5</v>
      </c>
      <c r="J29" s="70" t="str">
        <f t="shared" si="5"/>
        <v>Charles Janssens</v>
      </c>
      <c r="K29" s="71">
        <v>11</v>
      </c>
      <c r="L29" s="72">
        <v>7</v>
      </c>
      <c r="M29" s="155">
        <v>11</v>
      </c>
      <c r="N29" s="72">
        <v>8</v>
      </c>
      <c r="O29" s="155">
        <v>5</v>
      </c>
      <c r="P29" s="72">
        <v>11</v>
      </c>
      <c r="Q29" s="155">
        <v>11</v>
      </c>
      <c r="R29" s="72">
        <v>6</v>
      </c>
      <c r="S29" s="155"/>
      <c r="T29" s="73"/>
      <c r="U29" s="85">
        <f t="shared" si="6"/>
        <v>3</v>
      </c>
      <c r="V29" s="154">
        <f t="shared" si="7"/>
        <v>1</v>
      </c>
      <c r="W29" s="69" t="str">
        <f t="shared" si="8"/>
        <v>H</v>
      </c>
      <c r="X29" s="69" t="str">
        <f t="shared" si="9"/>
        <v>C</v>
      </c>
    </row>
    <row r="30" spans="1:24" ht="15">
      <c r="A30" s="85">
        <v>8</v>
      </c>
      <c r="B30" s="110" t="s">
        <v>48</v>
      </c>
      <c r="C30" s="105">
        <v>0.6493055555555556</v>
      </c>
      <c r="D30" s="38" t="s">
        <v>2</v>
      </c>
      <c r="E30" s="70" t="str">
        <f t="shared" si="3"/>
        <v>Ryan D'hertefelt</v>
      </c>
      <c r="F30" s="70" t="s">
        <v>8</v>
      </c>
      <c r="G30" s="70" t="str">
        <f t="shared" si="4"/>
        <v>Jamie Eling</v>
      </c>
      <c r="H30" s="93" t="s">
        <v>7</v>
      </c>
      <c r="I30" s="96" t="s">
        <v>49</v>
      </c>
      <c r="J30" s="70" t="str">
        <f t="shared" si="5"/>
        <v>Sam Habscheid</v>
      </c>
      <c r="K30" s="71">
        <v>10</v>
      </c>
      <c r="L30" s="72">
        <v>12</v>
      </c>
      <c r="M30" s="155">
        <v>13</v>
      </c>
      <c r="N30" s="72">
        <v>15</v>
      </c>
      <c r="O30" s="155">
        <v>8</v>
      </c>
      <c r="P30" s="72">
        <v>11</v>
      </c>
      <c r="Q30" s="155"/>
      <c r="R30" s="72"/>
      <c r="S30" s="155"/>
      <c r="T30" s="73"/>
      <c r="U30" s="85">
        <f t="shared" si="6"/>
        <v>0</v>
      </c>
      <c r="V30" s="154">
        <f t="shared" si="7"/>
        <v>3</v>
      </c>
      <c r="W30" s="69" t="str">
        <f t="shared" si="8"/>
        <v>G</v>
      </c>
      <c r="X30" s="69" t="str">
        <f t="shared" si="9"/>
        <v>B</v>
      </c>
    </row>
    <row r="31" spans="1:24" ht="15">
      <c r="A31" s="85">
        <v>7</v>
      </c>
      <c r="B31" s="110" t="s">
        <v>48</v>
      </c>
      <c r="C31" s="105">
        <v>0.6666666666666666</v>
      </c>
      <c r="D31" s="38" t="s">
        <v>12</v>
      </c>
      <c r="E31" s="70" t="str">
        <f t="shared" si="3"/>
        <v>Akin Durruoglu</v>
      </c>
      <c r="F31" s="70" t="s">
        <v>8</v>
      </c>
      <c r="G31" s="70" t="str">
        <f t="shared" si="4"/>
        <v>Sam Habscheid</v>
      </c>
      <c r="H31" s="93" t="s">
        <v>49</v>
      </c>
      <c r="I31" s="96" t="s">
        <v>11</v>
      </c>
      <c r="J31" s="70" t="str">
        <f t="shared" si="5"/>
        <v>Killian Cap</v>
      </c>
      <c r="K31" s="71">
        <v>11</v>
      </c>
      <c r="L31" s="72">
        <v>7</v>
      </c>
      <c r="M31" s="155">
        <v>13</v>
      </c>
      <c r="N31" s="72">
        <v>11</v>
      </c>
      <c r="O31" s="155">
        <v>8</v>
      </c>
      <c r="P31" s="72">
        <v>11</v>
      </c>
      <c r="Q31" s="155">
        <v>8</v>
      </c>
      <c r="R31" s="72">
        <v>11</v>
      </c>
      <c r="S31" s="155">
        <v>5</v>
      </c>
      <c r="T31" s="73">
        <v>11</v>
      </c>
      <c r="U31" s="85">
        <f t="shared" si="6"/>
        <v>2</v>
      </c>
      <c r="V31" s="154">
        <f t="shared" si="7"/>
        <v>3</v>
      </c>
      <c r="W31" s="69" t="str">
        <f t="shared" si="8"/>
        <v>J</v>
      </c>
      <c r="X31" s="69" t="str">
        <f t="shared" si="9"/>
        <v>I</v>
      </c>
    </row>
    <row r="32" spans="1:24" ht="15">
      <c r="A32" s="85">
        <v>8</v>
      </c>
      <c r="B32" s="110" t="s">
        <v>48</v>
      </c>
      <c r="C32" s="105">
        <v>0.6666666666666666</v>
      </c>
      <c r="D32" s="38" t="s">
        <v>4</v>
      </c>
      <c r="E32" s="70" t="str">
        <f t="shared" si="3"/>
        <v>Aaron Sahr</v>
      </c>
      <c r="F32" s="70" t="s">
        <v>8</v>
      </c>
      <c r="G32" s="70" t="str">
        <f t="shared" si="4"/>
        <v>Brent Ronde</v>
      </c>
      <c r="H32" s="93" t="s">
        <v>1</v>
      </c>
      <c r="I32" s="96" t="s">
        <v>2</v>
      </c>
      <c r="J32" s="70" t="str">
        <f t="shared" si="5"/>
        <v>Ryan D'hertefelt</v>
      </c>
      <c r="K32" s="71">
        <v>7</v>
      </c>
      <c r="L32" s="72">
        <v>11</v>
      </c>
      <c r="M32" s="155">
        <v>6</v>
      </c>
      <c r="N32" s="72">
        <v>11</v>
      </c>
      <c r="O32" s="155">
        <v>3</v>
      </c>
      <c r="P32" s="72">
        <v>11</v>
      </c>
      <c r="Q32" s="155"/>
      <c r="R32" s="72"/>
      <c r="S32" s="155"/>
      <c r="T32" s="73"/>
      <c r="U32" s="85">
        <f t="shared" si="6"/>
        <v>0</v>
      </c>
      <c r="V32" s="154">
        <f t="shared" si="7"/>
        <v>3</v>
      </c>
      <c r="W32" s="69" t="str">
        <f t="shared" si="8"/>
        <v>A</v>
      </c>
      <c r="X32" s="69" t="str">
        <f t="shared" si="9"/>
        <v>D</v>
      </c>
    </row>
    <row r="33" spans="1:24" ht="15">
      <c r="A33" s="85">
        <v>7</v>
      </c>
      <c r="B33" s="110" t="s">
        <v>48</v>
      </c>
      <c r="C33" s="105">
        <v>0.6840277777777778</v>
      </c>
      <c r="D33" s="38" t="s">
        <v>5</v>
      </c>
      <c r="E33" s="70" t="str">
        <f t="shared" si="3"/>
        <v>Charles Janssens</v>
      </c>
      <c r="F33" s="70" t="s">
        <v>8</v>
      </c>
      <c r="G33" s="70" t="str">
        <f t="shared" si="4"/>
        <v>Wannes Vandewiele</v>
      </c>
      <c r="H33" s="93" t="s">
        <v>6</v>
      </c>
      <c r="I33" s="96" t="s">
        <v>3</v>
      </c>
      <c r="J33" s="70" t="str">
        <f t="shared" si="5"/>
        <v>Maximilien Deckx</v>
      </c>
      <c r="K33" s="71">
        <v>11</v>
      </c>
      <c r="L33" s="72">
        <v>3</v>
      </c>
      <c r="M33" s="155">
        <v>11</v>
      </c>
      <c r="N33" s="72">
        <v>6</v>
      </c>
      <c r="O33" s="155">
        <v>11</v>
      </c>
      <c r="P33" s="72">
        <v>7</v>
      </c>
      <c r="Q33" s="155"/>
      <c r="R33" s="72"/>
      <c r="S33" s="155"/>
      <c r="T33" s="73"/>
      <c r="U33" s="85">
        <f t="shared" si="6"/>
        <v>3</v>
      </c>
      <c r="V33" s="154">
        <f t="shared" si="7"/>
        <v>0</v>
      </c>
      <c r="W33" s="69" t="str">
        <f t="shared" si="8"/>
        <v>E</v>
      </c>
      <c r="X33" s="69" t="str">
        <f t="shared" si="9"/>
        <v>F</v>
      </c>
    </row>
    <row r="34" spans="1:24" ht="15">
      <c r="A34" s="85">
        <v>8</v>
      </c>
      <c r="B34" s="110" t="s">
        <v>48</v>
      </c>
      <c r="C34" s="105">
        <v>0.6840277777777778</v>
      </c>
      <c r="D34" s="38" t="s">
        <v>11</v>
      </c>
      <c r="E34" s="70" t="str">
        <f t="shared" si="3"/>
        <v>Killian Cap</v>
      </c>
      <c r="F34" s="70" t="s">
        <v>8</v>
      </c>
      <c r="G34" s="70" t="str">
        <f t="shared" si="4"/>
        <v>Brent Ronde</v>
      </c>
      <c r="H34" s="93" t="s">
        <v>1</v>
      </c>
      <c r="I34" s="96" t="s">
        <v>4</v>
      </c>
      <c r="J34" s="70" t="str">
        <f t="shared" si="5"/>
        <v>Aaron Sahr</v>
      </c>
      <c r="K34" s="71">
        <v>8</v>
      </c>
      <c r="L34" s="72">
        <v>11</v>
      </c>
      <c r="M34" s="155">
        <v>3</v>
      </c>
      <c r="N34" s="72">
        <v>11</v>
      </c>
      <c r="O34" s="155">
        <v>4</v>
      </c>
      <c r="P34" s="72">
        <v>11</v>
      </c>
      <c r="Q34" s="155"/>
      <c r="R34" s="72"/>
      <c r="S34" s="155"/>
      <c r="T34" s="73"/>
      <c r="U34" s="85">
        <f t="shared" si="6"/>
        <v>0</v>
      </c>
      <c r="V34" s="154">
        <f t="shared" si="7"/>
        <v>3</v>
      </c>
      <c r="W34" s="69" t="str">
        <f t="shared" si="8"/>
        <v>A</v>
      </c>
      <c r="X34" s="69" t="str">
        <f t="shared" si="9"/>
        <v>H</v>
      </c>
    </row>
    <row r="35" spans="1:24" ht="15">
      <c r="A35" s="85">
        <v>7</v>
      </c>
      <c r="B35" s="110" t="s">
        <v>48</v>
      </c>
      <c r="C35" s="106">
        <v>0.7013888888888888</v>
      </c>
      <c r="D35" s="38" t="s">
        <v>49</v>
      </c>
      <c r="E35" s="70" t="str">
        <f t="shared" si="3"/>
        <v>Sam Habscheid</v>
      </c>
      <c r="F35" s="70" t="s">
        <v>8</v>
      </c>
      <c r="G35" s="70" t="str">
        <f t="shared" si="4"/>
        <v>Wannes Vandewiele</v>
      </c>
      <c r="H35" s="93" t="s">
        <v>6</v>
      </c>
      <c r="I35" s="96" t="s">
        <v>1</v>
      </c>
      <c r="J35" s="70" t="str">
        <f t="shared" si="5"/>
        <v>Brent Ronde</v>
      </c>
      <c r="K35" s="71">
        <v>11</v>
      </c>
      <c r="L35" s="72">
        <v>3</v>
      </c>
      <c r="M35" s="155">
        <v>11</v>
      </c>
      <c r="N35" s="72">
        <v>4</v>
      </c>
      <c r="O35" s="155">
        <v>11</v>
      </c>
      <c r="P35" s="72">
        <v>7</v>
      </c>
      <c r="Q35" s="155"/>
      <c r="R35" s="72"/>
      <c r="S35" s="155"/>
      <c r="T35" s="73"/>
      <c r="U35" s="85">
        <f t="shared" si="6"/>
        <v>3</v>
      </c>
      <c r="V35" s="154">
        <f t="shared" si="7"/>
        <v>0</v>
      </c>
      <c r="W35" s="69" t="str">
        <f t="shared" si="8"/>
        <v>J</v>
      </c>
      <c r="X35" s="69" t="str">
        <f t="shared" si="9"/>
        <v>F</v>
      </c>
    </row>
    <row r="36" spans="1:24" ht="15">
      <c r="A36" s="85">
        <v>8</v>
      </c>
      <c r="B36" s="110" t="s">
        <v>48</v>
      </c>
      <c r="C36" s="106">
        <v>0.7013888888888888</v>
      </c>
      <c r="D36" s="38" t="s">
        <v>7</v>
      </c>
      <c r="E36" s="70" t="str">
        <f t="shared" si="3"/>
        <v>Jamie Eling</v>
      </c>
      <c r="F36" s="70" t="s">
        <v>8</v>
      </c>
      <c r="G36" s="70" t="str">
        <f t="shared" si="4"/>
        <v>Charles Janssens</v>
      </c>
      <c r="H36" s="93" t="s">
        <v>5</v>
      </c>
      <c r="I36" s="96" t="s">
        <v>12</v>
      </c>
      <c r="J36" s="70" t="str">
        <f t="shared" si="5"/>
        <v>Akin Durruoglu</v>
      </c>
      <c r="K36" s="71">
        <v>10</v>
      </c>
      <c r="L36" s="72">
        <v>12</v>
      </c>
      <c r="M36" s="155">
        <v>2</v>
      </c>
      <c r="N36" s="72">
        <v>11</v>
      </c>
      <c r="O36" s="155">
        <v>8</v>
      </c>
      <c r="P36" s="72">
        <v>11</v>
      </c>
      <c r="Q36" s="155"/>
      <c r="R36" s="72"/>
      <c r="S36" s="155"/>
      <c r="T36" s="73"/>
      <c r="U36" s="85">
        <f t="shared" si="6"/>
        <v>0</v>
      </c>
      <c r="V36" s="154">
        <f t="shared" si="7"/>
        <v>3</v>
      </c>
      <c r="W36" s="69" t="str">
        <f t="shared" si="8"/>
        <v>E</v>
      </c>
      <c r="X36" s="69" t="str">
        <f t="shared" si="9"/>
        <v>G</v>
      </c>
    </row>
    <row r="37" spans="1:24" ht="15">
      <c r="A37" s="85">
        <v>7</v>
      </c>
      <c r="B37" s="110" t="s">
        <v>48</v>
      </c>
      <c r="C37" s="106">
        <v>0.71875</v>
      </c>
      <c r="D37" s="38" t="s">
        <v>3</v>
      </c>
      <c r="E37" s="70" t="str">
        <f t="shared" si="3"/>
        <v>Maximilien Deckx</v>
      </c>
      <c r="F37" s="70" t="s">
        <v>8</v>
      </c>
      <c r="G37" s="70" t="str">
        <f t="shared" si="4"/>
        <v>Aaron Sahr</v>
      </c>
      <c r="H37" s="93" t="s">
        <v>4</v>
      </c>
      <c r="I37" s="96" t="s">
        <v>7</v>
      </c>
      <c r="J37" s="70" t="str">
        <f t="shared" si="5"/>
        <v>Jamie Eling</v>
      </c>
      <c r="K37" s="71">
        <v>9</v>
      </c>
      <c r="L37" s="72">
        <v>11</v>
      </c>
      <c r="M37" s="155">
        <v>6</v>
      </c>
      <c r="N37" s="72">
        <v>11</v>
      </c>
      <c r="O37" s="155">
        <v>5</v>
      </c>
      <c r="P37" s="72">
        <v>11</v>
      </c>
      <c r="Q37" s="155"/>
      <c r="R37" s="72"/>
      <c r="S37" s="155"/>
      <c r="T37" s="73"/>
      <c r="U37" s="85">
        <f t="shared" si="6"/>
        <v>0</v>
      </c>
      <c r="V37" s="154">
        <f t="shared" si="7"/>
        <v>3</v>
      </c>
      <c r="W37" s="69" t="str">
        <f t="shared" si="8"/>
        <v>D</v>
      </c>
      <c r="X37" s="69" t="str">
        <f t="shared" si="9"/>
        <v>C</v>
      </c>
    </row>
    <row r="38" spans="1:24" ht="15">
      <c r="A38" s="85">
        <v>8</v>
      </c>
      <c r="B38" s="110" t="s">
        <v>48</v>
      </c>
      <c r="C38" s="106">
        <v>0.71875</v>
      </c>
      <c r="D38" s="38" t="s">
        <v>2</v>
      </c>
      <c r="E38" s="70" t="str">
        <f t="shared" si="3"/>
        <v>Ryan D'hertefelt</v>
      </c>
      <c r="F38" s="70" t="s">
        <v>8</v>
      </c>
      <c r="G38" s="70" t="str">
        <f t="shared" si="4"/>
        <v>Akin Durruoglu</v>
      </c>
      <c r="H38" s="93" t="s">
        <v>12</v>
      </c>
      <c r="I38" s="96" t="s">
        <v>6</v>
      </c>
      <c r="J38" s="70" t="str">
        <f t="shared" si="5"/>
        <v>Wannes Vandewiele</v>
      </c>
      <c r="K38" s="71">
        <v>5</v>
      </c>
      <c r="L38" s="72">
        <v>11</v>
      </c>
      <c r="M38" s="155">
        <v>10</v>
      </c>
      <c r="N38" s="72">
        <v>12</v>
      </c>
      <c r="O38" s="155">
        <v>11</v>
      </c>
      <c r="P38" s="72">
        <v>8</v>
      </c>
      <c r="Q38" s="155">
        <v>8</v>
      </c>
      <c r="R38" s="72">
        <v>11</v>
      </c>
      <c r="S38" s="155"/>
      <c r="T38" s="73"/>
      <c r="U38" s="85">
        <f t="shared" si="6"/>
        <v>1</v>
      </c>
      <c r="V38" s="154">
        <f t="shared" si="7"/>
        <v>3</v>
      </c>
      <c r="W38" s="69" t="str">
        <f t="shared" si="8"/>
        <v>I</v>
      </c>
      <c r="X38" s="69" t="str">
        <f t="shared" si="9"/>
        <v>B</v>
      </c>
    </row>
    <row r="39" spans="1:24" ht="15">
      <c r="A39" s="85">
        <v>9</v>
      </c>
      <c r="B39" s="110" t="s">
        <v>48</v>
      </c>
      <c r="C39" s="106">
        <v>0.71875</v>
      </c>
      <c r="D39" s="38" t="s">
        <v>11</v>
      </c>
      <c r="E39" s="70" t="str">
        <f t="shared" si="3"/>
        <v>Killian Cap</v>
      </c>
      <c r="F39" s="70" t="s">
        <v>8</v>
      </c>
      <c r="G39" s="70" t="str">
        <f t="shared" si="4"/>
        <v>Sam Habscheid</v>
      </c>
      <c r="H39" s="93" t="s">
        <v>49</v>
      </c>
      <c r="I39" s="96" t="s">
        <v>5</v>
      </c>
      <c r="J39" s="70" t="str">
        <f t="shared" si="5"/>
        <v>Charles Janssens</v>
      </c>
      <c r="K39" s="71">
        <v>10</v>
      </c>
      <c r="L39" s="72">
        <v>12</v>
      </c>
      <c r="M39" s="155">
        <v>7</v>
      </c>
      <c r="N39" s="72">
        <v>11</v>
      </c>
      <c r="O39" s="155">
        <v>9</v>
      </c>
      <c r="P39" s="72">
        <v>11</v>
      </c>
      <c r="Q39" s="155"/>
      <c r="R39" s="72"/>
      <c r="S39" s="155"/>
      <c r="T39" s="73"/>
      <c r="U39" s="85">
        <f t="shared" si="6"/>
        <v>0</v>
      </c>
      <c r="V39" s="154">
        <f t="shared" si="7"/>
        <v>3</v>
      </c>
      <c r="W39" s="69" t="str">
        <f t="shared" si="8"/>
        <v>J</v>
      </c>
      <c r="X39" s="69" t="str">
        <f t="shared" si="9"/>
        <v>H</v>
      </c>
    </row>
    <row r="40" spans="1:24" ht="15">
      <c r="A40" s="85">
        <v>7</v>
      </c>
      <c r="B40" s="110" t="s">
        <v>48</v>
      </c>
      <c r="C40" s="106">
        <v>0.7361111111111112</v>
      </c>
      <c r="D40" s="38" t="s">
        <v>7</v>
      </c>
      <c r="E40" s="70" t="str">
        <f t="shared" si="3"/>
        <v>Jamie Eling</v>
      </c>
      <c r="F40" s="70" t="s">
        <v>8</v>
      </c>
      <c r="G40" s="70" t="str">
        <f t="shared" si="4"/>
        <v>Brent Ronde</v>
      </c>
      <c r="H40" s="93" t="s">
        <v>1</v>
      </c>
      <c r="I40" s="96" t="s">
        <v>4</v>
      </c>
      <c r="J40" s="70" t="str">
        <f t="shared" si="5"/>
        <v>Aaron Sahr</v>
      </c>
      <c r="K40" s="71">
        <v>8</v>
      </c>
      <c r="L40" s="72">
        <v>11</v>
      </c>
      <c r="M40" s="155">
        <v>5</v>
      </c>
      <c r="N40" s="72">
        <v>11</v>
      </c>
      <c r="O40" s="155">
        <v>2</v>
      </c>
      <c r="P40" s="72">
        <v>11</v>
      </c>
      <c r="Q40" s="155"/>
      <c r="R40" s="72"/>
      <c r="S40" s="155"/>
      <c r="T40" s="73"/>
      <c r="U40" s="85">
        <f t="shared" si="6"/>
        <v>0</v>
      </c>
      <c r="V40" s="154">
        <f t="shared" si="7"/>
        <v>3</v>
      </c>
      <c r="W40" s="69" t="str">
        <f t="shared" si="8"/>
        <v>A</v>
      </c>
      <c r="X40" s="69" t="str">
        <f t="shared" si="9"/>
        <v>G</v>
      </c>
    </row>
    <row r="41" spans="1:24" ht="15">
      <c r="A41" s="85">
        <v>8</v>
      </c>
      <c r="B41" s="110" t="s">
        <v>48</v>
      </c>
      <c r="C41" s="106">
        <v>0.7361111111111112</v>
      </c>
      <c r="D41" s="38" t="s">
        <v>3</v>
      </c>
      <c r="E41" s="70" t="str">
        <f t="shared" si="3"/>
        <v>Maximilien Deckx</v>
      </c>
      <c r="F41" s="70" t="s">
        <v>8</v>
      </c>
      <c r="G41" s="70" t="str">
        <f t="shared" si="4"/>
        <v>Wannes Vandewiele</v>
      </c>
      <c r="H41" s="93" t="s">
        <v>6</v>
      </c>
      <c r="I41" s="96" t="s">
        <v>49</v>
      </c>
      <c r="J41" s="70" t="str">
        <f t="shared" si="5"/>
        <v>Sam Habscheid</v>
      </c>
      <c r="K41" s="71">
        <v>11</v>
      </c>
      <c r="L41" s="72">
        <v>9</v>
      </c>
      <c r="M41" s="155">
        <v>11</v>
      </c>
      <c r="N41" s="72">
        <v>8</v>
      </c>
      <c r="O41" s="155">
        <v>11</v>
      </c>
      <c r="P41" s="72">
        <v>7</v>
      </c>
      <c r="Q41" s="155"/>
      <c r="R41" s="72"/>
      <c r="S41" s="155"/>
      <c r="T41" s="73"/>
      <c r="U41" s="85">
        <f t="shared" si="6"/>
        <v>3</v>
      </c>
      <c r="V41" s="154">
        <f t="shared" si="7"/>
        <v>0</v>
      </c>
      <c r="W41" s="69" t="str">
        <f t="shared" si="8"/>
        <v>C</v>
      </c>
      <c r="X41" s="69" t="str">
        <f t="shared" si="9"/>
        <v>F</v>
      </c>
    </row>
    <row r="42" spans="1:24" ht="15">
      <c r="A42" s="85">
        <v>9</v>
      </c>
      <c r="B42" s="110" t="s">
        <v>48</v>
      </c>
      <c r="C42" s="106">
        <v>0.7361111111111112</v>
      </c>
      <c r="D42" s="38" t="s">
        <v>2</v>
      </c>
      <c r="E42" s="70" t="str">
        <f t="shared" si="3"/>
        <v>Ryan D'hertefelt</v>
      </c>
      <c r="F42" s="70" t="s">
        <v>8</v>
      </c>
      <c r="G42" s="70" t="str">
        <f t="shared" si="4"/>
        <v>Charles Janssens</v>
      </c>
      <c r="H42" s="93" t="s">
        <v>5</v>
      </c>
      <c r="I42" s="96" t="s">
        <v>12</v>
      </c>
      <c r="J42" s="70" t="str">
        <f t="shared" si="5"/>
        <v>Akin Durruoglu</v>
      </c>
      <c r="K42" s="71">
        <v>6</v>
      </c>
      <c r="L42" s="72">
        <v>11</v>
      </c>
      <c r="M42" s="155">
        <v>11</v>
      </c>
      <c r="N42" s="72">
        <v>3</v>
      </c>
      <c r="O42" s="155">
        <v>1</v>
      </c>
      <c r="P42" s="72">
        <v>11</v>
      </c>
      <c r="Q42" s="155">
        <v>6</v>
      </c>
      <c r="R42" s="72">
        <v>11</v>
      </c>
      <c r="S42" s="155"/>
      <c r="T42" s="73"/>
      <c r="U42" s="85">
        <f t="shared" si="6"/>
        <v>1</v>
      </c>
      <c r="V42" s="154">
        <f t="shared" si="7"/>
        <v>3</v>
      </c>
      <c r="W42" s="69" t="str">
        <f t="shared" si="8"/>
        <v>E</v>
      </c>
      <c r="X42" s="69" t="str">
        <f t="shared" si="9"/>
        <v>B</v>
      </c>
    </row>
    <row r="43" spans="1:24" ht="15">
      <c r="A43" s="85">
        <v>7</v>
      </c>
      <c r="B43" s="110" t="s">
        <v>48</v>
      </c>
      <c r="C43" s="106">
        <v>0.7534722222222222</v>
      </c>
      <c r="D43" s="38" t="s">
        <v>7</v>
      </c>
      <c r="E43" s="70" t="str">
        <f t="shared" si="3"/>
        <v>Jamie Eling</v>
      </c>
      <c r="F43" s="70" t="s">
        <v>8</v>
      </c>
      <c r="G43" s="70" t="str">
        <f t="shared" si="4"/>
        <v>Aaron Sahr</v>
      </c>
      <c r="H43" s="93" t="s">
        <v>4</v>
      </c>
      <c r="I43" s="96" t="s">
        <v>1</v>
      </c>
      <c r="J43" s="70" t="str">
        <f t="shared" si="5"/>
        <v>Brent Ronde</v>
      </c>
      <c r="K43" s="71">
        <v>11</v>
      </c>
      <c r="L43" s="72">
        <v>13</v>
      </c>
      <c r="M43" s="155">
        <v>11</v>
      </c>
      <c r="N43" s="72">
        <v>8</v>
      </c>
      <c r="O43" s="155">
        <v>8</v>
      </c>
      <c r="P43" s="72">
        <v>11</v>
      </c>
      <c r="Q43" s="155">
        <v>6</v>
      </c>
      <c r="R43" s="72">
        <v>11</v>
      </c>
      <c r="S43" s="155"/>
      <c r="T43" s="73"/>
      <c r="U43" s="85">
        <f t="shared" si="6"/>
        <v>1</v>
      </c>
      <c r="V43" s="154">
        <f t="shared" si="7"/>
        <v>3</v>
      </c>
      <c r="W43" s="69" t="str">
        <f t="shared" si="8"/>
        <v>D</v>
      </c>
      <c r="X43" s="69" t="str">
        <f t="shared" si="9"/>
        <v>G</v>
      </c>
    </row>
    <row r="44" spans="1:24" ht="15">
      <c r="A44" s="85">
        <v>8</v>
      </c>
      <c r="B44" s="110" t="s">
        <v>48</v>
      </c>
      <c r="C44" s="106">
        <v>0.7534722222222222</v>
      </c>
      <c r="D44" s="38" t="s">
        <v>11</v>
      </c>
      <c r="E44" s="70" t="str">
        <f t="shared" si="3"/>
        <v>Killian Cap</v>
      </c>
      <c r="F44" s="70" t="s">
        <v>8</v>
      </c>
      <c r="G44" s="70" t="str">
        <f t="shared" si="4"/>
        <v>Ryan D'hertefelt</v>
      </c>
      <c r="H44" s="93" t="s">
        <v>2</v>
      </c>
      <c r="I44" s="96" t="s">
        <v>5</v>
      </c>
      <c r="J44" s="70" t="str">
        <f t="shared" si="5"/>
        <v>Charles Janssens</v>
      </c>
      <c r="K44" s="71">
        <v>12</v>
      </c>
      <c r="L44" s="72">
        <v>10</v>
      </c>
      <c r="M44" s="155">
        <v>11</v>
      </c>
      <c r="N44" s="72">
        <v>7</v>
      </c>
      <c r="O44" s="155">
        <v>15</v>
      </c>
      <c r="P44" s="72">
        <v>13</v>
      </c>
      <c r="Q44" s="155"/>
      <c r="R44" s="72"/>
      <c r="S44" s="155"/>
      <c r="T44" s="73"/>
      <c r="U44" s="85">
        <f t="shared" si="6"/>
        <v>3</v>
      </c>
      <c r="V44" s="154">
        <f t="shared" si="7"/>
        <v>0</v>
      </c>
      <c r="W44" s="69" t="str">
        <f t="shared" si="8"/>
        <v>H</v>
      </c>
      <c r="X44" s="69" t="str">
        <f t="shared" si="9"/>
        <v>B</v>
      </c>
    </row>
    <row r="45" spans="1:24" ht="15">
      <c r="A45" s="85">
        <v>9</v>
      </c>
      <c r="B45" s="110" t="s">
        <v>48</v>
      </c>
      <c r="C45" s="106">
        <v>0.7534722222222222</v>
      </c>
      <c r="D45" s="38" t="s">
        <v>12</v>
      </c>
      <c r="E45" s="70" t="str">
        <f t="shared" si="3"/>
        <v>Akin Durruoglu</v>
      </c>
      <c r="F45" s="70" t="s">
        <v>8</v>
      </c>
      <c r="G45" s="70" t="str">
        <f t="shared" si="4"/>
        <v>Maximilien Deckx</v>
      </c>
      <c r="H45" s="93" t="s">
        <v>3</v>
      </c>
      <c r="I45" s="96" t="s">
        <v>6</v>
      </c>
      <c r="J45" s="70" t="str">
        <f t="shared" si="5"/>
        <v>Wannes Vandewiele</v>
      </c>
      <c r="K45" s="71">
        <v>11</v>
      </c>
      <c r="L45" s="72">
        <v>6</v>
      </c>
      <c r="M45" s="155">
        <v>11</v>
      </c>
      <c r="N45" s="72">
        <v>4</v>
      </c>
      <c r="O45" s="155">
        <v>11</v>
      </c>
      <c r="P45" s="72">
        <v>8</v>
      </c>
      <c r="Q45" s="155"/>
      <c r="R45" s="72"/>
      <c r="S45" s="155"/>
      <c r="T45" s="73"/>
      <c r="U45" s="85">
        <f t="shared" si="6"/>
        <v>3</v>
      </c>
      <c r="V45" s="154">
        <f t="shared" si="7"/>
        <v>0</v>
      </c>
      <c r="W45" s="69" t="str">
        <f t="shared" si="8"/>
        <v>I</v>
      </c>
      <c r="X45" s="69" t="str">
        <f t="shared" si="9"/>
        <v>C</v>
      </c>
    </row>
    <row r="46" spans="1:24" ht="15">
      <c r="A46" s="85">
        <v>7</v>
      </c>
      <c r="B46" s="110" t="s">
        <v>48</v>
      </c>
      <c r="C46" s="106">
        <v>0.7708333333333334</v>
      </c>
      <c r="D46" s="38" t="s">
        <v>4</v>
      </c>
      <c r="E46" s="70" t="str">
        <f t="shared" si="3"/>
        <v>Aaron Sahr</v>
      </c>
      <c r="F46" s="70" t="s">
        <v>8</v>
      </c>
      <c r="G46" s="70" t="str">
        <f t="shared" si="4"/>
        <v>Akin Durruoglu</v>
      </c>
      <c r="H46" s="93" t="s">
        <v>12</v>
      </c>
      <c r="I46" s="96" t="s">
        <v>2</v>
      </c>
      <c r="J46" s="70" t="str">
        <f t="shared" si="5"/>
        <v>Ryan D'hertefelt</v>
      </c>
      <c r="K46" s="71">
        <v>11</v>
      </c>
      <c r="L46" s="72">
        <v>8</v>
      </c>
      <c r="M46" s="155">
        <v>9</v>
      </c>
      <c r="N46" s="72">
        <v>11</v>
      </c>
      <c r="O46" s="155">
        <v>11</v>
      </c>
      <c r="P46" s="72">
        <v>6</v>
      </c>
      <c r="Q46" s="155">
        <v>11</v>
      </c>
      <c r="R46" s="72">
        <v>8</v>
      </c>
      <c r="S46" s="155"/>
      <c r="T46" s="73"/>
      <c r="U46" s="85">
        <f t="shared" si="6"/>
        <v>3</v>
      </c>
      <c r="V46" s="154">
        <f t="shared" si="7"/>
        <v>1</v>
      </c>
      <c r="W46" s="69" t="str">
        <f t="shared" si="8"/>
        <v>D</v>
      </c>
      <c r="X46" s="69" t="str">
        <f t="shared" si="9"/>
        <v>I</v>
      </c>
    </row>
    <row r="47" spans="1:24" ht="15">
      <c r="A47" s="85">
        <v>8</v>
      </c>
      <c r="B47" s="110" t="s">
        <v>48</v>
      </c>
      <c r="C47" s="106">
        <v>0.7708333333333334</v>
      </c>
      <c r="D47" s="38" t="s">
        <v>5</v>
      </c>
      <c r="E47" s="70" t="str">
        <f t="shared" si="3"/>
        <v>Charles Janssens</v>
      </c>
      <c r="F47" s="70" t="s">
        <v>8</v>
      </c>
      <c r="G47" s="70" t="str">
        <f t="shared" si="4"/>
        <v>Sam Habscheid</v>
      </c>
      <c r="H47" s="93" t="s">
        <v>49</v>
      </c>
      <c r="I47" s="96" t="s">
        <v>3</v>
      </c>
      <c r="J47" s="70" t="str">
        <f t="shared" si="5"/>
        <v>Maximilien Deckx</v>
      </c>
      <c r="K47" s="71">
        <v>11</v>
      </c>
      <c r="L47" s="72">
        <v>5</v>
      </c>
      <c r="M47" s="155">
        <v>11</v>
      </c>
      <c r="N47" s="72">
        <v>5</v>
      </c>
      <c r="O47" s="155">
        <v>11</v>
      </c>
      <c r="P47" s="72">
        <v>4</v>
      </c>
      <c r="Q47" s="155"/>
      <c r="R47" s="72"/>
      <c r="S47" s="155"/>
      <c r="T47" s="73"/>
      <c r="U47" s="85">
        <f t="shared" si="6"/>
        <v>3</v>
      </c>
      <c r="V47" s="154">
        <f t="shared" si="7"/>
        <v>0</v>
      </c>
      <c r="W47" s="69" t="str">
        <f t="shared" si="8"/>
        <v>E</v>
      </c>
      <c r="X47" s="69" t="str">
        <f t="shared" si="9"/>
        <v>J</v>
      </c>
    </row>
    <row r="48" spans="1:24" ht="15">
      <c r="A48" s="85">
        <v>9</v>
      </c>
      <c r="B48" s="110" t="s">
        <v>48</v>
      </c>
      <c r="C48" s="106">
        <v>0.7708333333333334</v>
      </c>
      <c r="D48" s="38" t="s">
        <v>6</v>
      </c>
      <c r="E48" s="70" t="str">
        <f t="shared" si="3"/>
        <v>Wannes Vandewiele</v>
      </c>
      <c r="F48" s="70" t="s">
        <v>8</v>
      </c>
      <c r="G48" s="70" t="str">
        <f t="shared" si="4"/>
        <v>Brent Ronde</v>
      </c>
      <c r="H48" s="93" t="s">
        <v>1</v>
      </c>
      <c r="I48" s="96" t="s">
        <v>11</v>
      </c>
      <c r="J48" s="70" t="str">
        <f t="shared" si="5"/>
        <v>Killian Cap</v>
      </c>
      <c r="K48" s="71">
        <v>7</v>
      </c>
      <c r="L48" s="72">
        <v>11</v>
      </c>
      <c r="M48" s="155">
        <v>5</v>
      </c>
      <c r="N48" s="72">
        <v>11</v>
      </c>
      <c r="O48" s="155">
        <v>4</v>
      </c>
      <c r="P48" s="72">
        <v>11</v>
      </c>
      <c r="Q48" s="155"/>
      <c r="R48" s="72"/>
      <c r="S48" s="155"/>
      <c r="T48" s="73"/>
      <c r="U48" s="85">
        <f t="shared" si="6"/>
        <v>0</v>
      </c>
      <c r="V48" s="154">
        <f t="shared" si="7"/>
        <v>3</v>
      </c>
      <c r="W48" s="69" t="str">
        <f t="shared" si="8"/>
        <v>A</v>
      </c>
      <c r="X48" s="69" t="str">
        <f t="shared" si="9"/>
        <v>F</v>
      </c>
    </row>
    <row r="49" spans="1:24" ht="15">
      <c r="A49" s="85">
        <v>7</v>
      </c>
      <c r="B49" s="110" t="s">
        <v>48</v>
      </c>
      <c r="C49" s="106">
        <v>0.7881944444444445</v>
      </c>
      <c r="D49" s="38" t="s">
        <v>11</v>
      </c>
      <c r="E49" s="70" t="str">
        <f t="shared" si="3"/>
        <v>Killian Cap</v>
      </c>
      <c r="F49" s="70" t="s">
        <v>8</v>
      </c>
      <c r="G49" s="70" t="str">
        <f t="shared" si="4"/>
        <v>Aaron Sahr</v>
      </c>
      <c r="H49" s="93" t="s">
        <v>4</v>
      </c>
      <c r="I49" s="96" t="s">
        <v>1</v>
      </c>
      <c r="J49" s="70" t="str">
        <f t="shared" si="5"/>
        <v>Brent Ronde</v>
      </c>
      <c r="K49" s="71">
        <v>11</v>
      </c>
      <c r="L49" s="72">
        <v>6</v>
      </c>
      <c r="M49" s="155">
        <v>11</v>
      </c>
      <c r="N49" s="72">
        <v>7</v>
      </c>
      <c r="O49" s="155">
        <v>7</v>
      </c>
      <c r="P49" s="72">
        <v>11</v>
      </c>
      <c r="Q49" s="155">
        <v>7</v>
      </c>
      <c r="R49" s="72">
        <v>11</v>
      </c>
      <c r="S49" s="155">
        <v>11</v>
      </c>
      <c r="T49" s="73">
        <v>4</v>
      </c>
      <c r="U49" s="85">
        <f t="shared" si="6"/>
        <v>3</v>
      </c>
      <c r="V49" s="154">
        <f t="shared" si="7"/>
        <v>2</v>
      </c>
      <c r="W49" s="69" t="str">
        <f t="shared" si="8"/>
        <v>H</v>
      </c>
      <c r="X49" s="69" t="str">
        <f t="shared" si="9"/>
        <v>D</v>
      </c>
    </row>
    <row r="50" spans="1:24" ht="15">
      <c r="A50" s="85">
        <v>8</v>
      </c>
      <c r="B50" s="110" t="s">
        <v>48</v>
      </c>
      <c r="C50" s="106">
        <v>0.7881944444444445</v>
      </c>
      <c r="D50" s="38" t="s">
        <v>5</v>
      </c>
      <c r="E50" s="70" t="str">
        <f t="shared" si="3"/>
        <v>Charles Janssens</v>
      </c>
      <c r="F50" s="70" t="s">
        <v>8</v>
      </c>
      <c r="G50" s="70" t="str">
        <f t="shared" si="4"/>
        <v>Akin Durruoglu</v>
      </c>
      <c r="H50" s="93" t="s">
        <v>12</v>
      </c>
      <c r="I50" s="96" t="s">
        <v>49</v>
      </c>
      <c r="J50" s="70" t="str">
        <f t="shared" si="5"/>
        <v>Sam Habscheid</v>
      </c>
      <c r="K50" s="71">
        <v>11</v>
      </c>
      <c r="L50" s="72">
        <v>5</v>
      </c>
      <c r="M50" s="155">
        <v>11</v>
      </c>
      <c r="N50" s="72">
        <v>9</v>
      </c>
      <c r="O50" s="155">
        <v>11</v>
      </c>
      <c r="P50" s="72">
        <v>9</v>
      </c>
      <c r="Q50" s="155"/>
      <c r="R50" s="72"/>
      <c r="S50" s="155"/>
      <c r="T50" s="73"/>
      <c r="U50" s="85">
        <f t="shared" si="6"/>
        <v>3</v>
      </c>
      <c r="V50" s="154">
        <f t="shared" si="7"/>
        <v>0</v>
      </c>
      <c r="W50" s="69" t="str">
        <f t="shared" si="8"/>
        <v>E</v>
      </c>
      <c r="X50" s="69" t="str">
        <f t="shared" si="9"/>
        <v>I</v>
      </c>
    </row>
    <row r="51" spans="1:24" ht="15">
      <c r="A51" s="85">
        <v>9</v>
      </c>
      <c r="B51" s="110" t="s">
        <v>48</v>
      </c>
      <c r="C51" s="106">
        <v>0.7881944444444445</v>
      </c>
      <c r="D51" s="38" t="s">
        <v>6</v>
      </c>
      <c r="E51" s="70" t="str">
        <f t="shared" si="3"/>
        <v>Wannes Vandewiele</v>
      </c>
      <c r="F51" s="70" t="s">
        <v>8</v>
      </c>
      <c r="G51" s="70" t="str">
        <f t="shared" si="4"/>
        <v>Ryan D'hertefelt</v>
      </c>
      <c r="H51" s="93" t="s">
        <v>2</v>
      </c>
      <c r="I51" s="96" t="s">
        <v>3</v>
      </c>
      <c r="J51" s="70" t="str">
        <f t="shared" si="5"/>
        <v>Maximilien Deckx</v>
      </c>
      <c r="K51" s="71">
        <v>8</v>
      </c>
      <c r="L51" s="72">
        <v>11</v>
      </c>
      <c r="M51" s="155">
        <v>11</v>
      </c>
      <c r="N51" s="72">
        <v>7</v>
      </c>
      <c r="O51" s="155">
        <v>11</v>
      </c>
      <c r="P51" s="72">
        <v>8</v>
      </c>
      <c r="Q51" s="155">
        <v>8</v>
      </c>
      <c r="R51" s="72">
        <v>11</v>
      </c>
      <c r="S51" s="155">
        <v>2</v>
      </c>
      <c r="T51" s="73">
        <v>11</v>
      </c>
      <c r="U51" s="85">
        <f t="shared" si="6"/>
        <v>2</v>
      </c>
      <c r="V51" s="154">
        <f t="shared" si="7"/>
        <v>3</v>
      </c>
      <c r="W51" s="69" t="str">
        <f t="shared" si="8"/>
        <v>B</v>
      </c>
      <c r="X51" s="69" t="str">
        <f t="shared" si="9"/>
        <v>F</v>
      </c>
    </row>
    <row r="52" spans="1:24" ht="15">
      <c r="A52" s="85">
        <v>7</v>
      </c>
      <c r="B52" s="110" t="s">
        <v>74</v>
      </c>
      <c r="C52" s="106">
        <v>0.3958333333333333</v>
      </c>
      <c r="D52" s="38" t="s">
        <v>1</v>
      </c>
      <c r="E52" s="70" t="str">
        <f t="shared" si="3"/>
        <v>Brent Ronde</v>
      </c>
      <c r="F52" s="70" t="s">
        <v>8</v>
      </c>
      <c r="G52" s="70" t="str">
        <f t="shared" si="4"/>
        <v>Maximilien Deckx</v>
      </c>
      <c r="H52" s="93" t="s">
        <v>3</v>
      </c>
      <c r="I52" s="96" t="s">
        <v>2</v>
      </c>
      <c r="J52" s="70" t="str">
        <f t="shared" si="5"/>
        <v>Ryan D'hertefelt</v>
      </c>
      <c r="K52" s="71"/>
      <c r="L52" s="72"/>
      <c r="M52" s="155"/>
      <c r="N52" s="72"/>
      <c r="O52" s="155"/>
      <c r="P52" s="72"/>
      <c r="Q52" s="155"/>
      <c r="R52" s="72"/>
      <c r="S52" s="155"/>
      <c r="T52" s="73"/>
      <c r="U52" s="85">
        <f t="shared" si="6"/>
        <v>0</v>
      </c>
      <c r="V52" s="154">
        <f t="shared" si="7"/>
        <v>0</v>
      </c>
      <c r="W52" s="69">
        <f t="shared" si="8"/>
      </c>
      <c r="X52" s="69">
        <f t="shared" si="9"/>
      </c>
    </row>
    <row r="53" spans="1:24" ht="15">
      <c r="A53" s="85">
        <v>8</v>
      </c>
      <c r="B53" s="110" t="s">
        <v>74</v>
      </c>
      <c r="C53" s="106">
        <v>0.3958333333333333</v>
      </c>
      <c r="D53" s="38" t="s">
        <v>49</v>
      </c>
      <c r="E53" s="70" t="str">
        <f t="shared" si="3"/>
        <v>Sam Habscheid</v>
      </c>
      <c r="F53" s="70" t="s">
        <v>8</v>
      </c>
      <c r="G53" s="70" t="str">
        <f t="shared" si="4"/>
        <v>Jamie Eling</v>
      </c>
      <c r="H53" s="93" t="s">
        <v>7</v>
      </c>
      <c r="I53" s="96" t="s">
        <v>4</v>
      </c>
      <c r="J53" s="70" t="str">
        <f t="shared" si="5"/>
        <v>Aaron Sahr</v>
      </c>
      <c r="K53" s="71"/>
      <c r="L53" s="72"/>
      <c r="M53" s="155"/>
      <c r="N53" s="72"/>
      <c r="O53" s="155"/>
      <c r="P53" s="72"/>
      <c r="Q53" s="155"/>
      <c r="R53" s="72"/>
      <c r="S53" s="155"/>
      <c r="T53" s="73"/>
      <c r="U53" s="85">
        <f t="shared" si="6"/>
        <v>0</v>
      </c>
      <c r="V53" s="154">
        <f t="shared" si="7"/>
        <v>0</v>
      </c>
      <c r="W53" s="69">
        <f t="shared" si="8"/>
      </c>
      <c r="X53" s="69">
        <f t="shared" si="9"/>
      </c>
    </row>
    <row r="54" spans="1:24" ht="15">
      <c r="A54" s="85">
        <v>9</v>
      </c>
      <c r="B54" s="110" t="s">
        <v>74</v>
      </c>
      <c r="C54" s="106">
        <v>0.3958333333333333</v>
      </c>
      <c r="D54" s="38" t="s">
        <v>11</v>
      </c>
      <c r="E54" s="70" t="str">
        <f t="shared" si="3"/>
        <v>Killian Cap</v>
      </c>
      <c r="F54" s="70" t="s">
        <v>8</v>
      </c>
      <c r="G54" s="70" t="str">
        <f t="shared" si="4"/>
        <v>Charles Janssens</v>
      </c>
      <c r="H54" s="93" t="s">
        <v>5</v>
      </c>
      <c r="I54" s="96" t="s">
        <v>6</v>
      </c>
      <c r="J54" s="70" t="str">
        <f t="shared" si="5"/>
        <v>Wannes Vandewiele</v>
      </c>
      <c r="K54" s="71"/>
      <c r="L54" s="72"/>
      <c r="M54" s="155"/>
      <c r="N54" s="72"/>
      <c r="O54" s="155"/>
      <c r="P54" s="72"/>
      <c r="Q54" s="155"/>
      <c r="R54" s="72"/>
      <c r="S54" s="155"/>
      <c r="T54" s="73"/>
      <c r="U54" s="85">
        <f t="shared" si="6"/>
        <v>0</v>
      </c>
      <c r="V54" s="154">
        <f t="shared" si="7"/>
        <v>0</v>
      </c>
      <c r="W54" s="69">
        <f t="shared" si="8"/>
      </c>
      <c r="X54" s="69">
        <f t="shared" si="9"/>
      </c>
    </row>
    <row r="55" spans="1:24" ht="15">
      <c r="A55" s="85">
        <v>7</v>
      </c>
      <c r="B55" s="110" t="s">
        <v>74</v>
      </c>
      <c r="C55" s="106">
        <v>0.4131944444444444</v>
      </c>
      <c r="D55" s="38" t="s">
        <v>3</v>
      </c>
      <c r="E55" s="70" t="str">
        <f t="shared" si="3"/>
        <v>Maximilien Deckx</v>
      </c>
      <c r="F55" s="70" t="s">
        <v>8</v>
      </c>
      <c r="G55" s="70" t="str">
        <f t="shared" si="4"/>
        <v>Sam Habscheid</v>
      </c>
      <c r="H55" s="93" t="s">
        <v>49</v>
      </c>
      <c r="I55" s="96" t="s">
        <v>1</v>
      </c>
      <c r="J55" s="70" t="str">
        <f t="shared" si="5"/>
        <v>Brent Ronde</v>
      </c>
      <c r="K55" s="71"/>
      <c r="L55" s="72"/>
      <c r="M55" s="155"/>
      <c r="N55" s="72"/>
      <c r="O55" s="155"/>
      <c r="P55" s="72"/>
      <c r="Q55" s="155"/>
      <c r="R55" s="72"/>
      <c r="S55" s="155"/>
      <c r="T55" s="73"/>
      <c r="U55" s="85">
        <f t="shared" si="6"/>
        <v>0</v>
      </c>
      <c r="V55" s="154">
        <f t="shared" si="7"/>
        <v>0</v>
      </c>
      <c r="W55" s="69">
        <f t="shared" si="8"/>
      </c>
      <c r="X55" s="69">
        <f t="shared" si="9"/>
      </c>
    </row>
    <row r="56" spans="1:24" ht="15">
      <c r="A56" s="85">
        <v>8</v>
      </c>
      <c r="B56" s="110" t="s">
        <v>74</v>
      </c>
      <c r="C56" s="106">
        <v>0.4131944444444444</v>
      </c>
      <c r="D56" s="38" t="s">
        <v>4</v>
      </c>
      <c r="E56" s="70" t="str">
        <f t="shared" si="3"/>
        <v>Aaron Sahr</v>
      </c>
      <c r="F56" s="70" t="s">
        <v>8</v>
      </c>
      <c r="G56" s="70" t="str">
        <f t="shared" si="4"/>
        <v>Charles Janssens</v>
      </c>
      <c r="H56" s="93" t="s">
        <v>5</v>
      </c>
      <c r="I56" s="96" t="s">
        <v>7</v>
      </c>
      <c r="J56" s="70" t="str">
        <f t="shared" si="5"/>
        <v>Jamie Eling</v>
      </c>
      <c r="K56" s="71"/>
      <c r="L56" s="72"/>
      <c r="M56" s="155"/>
      <c r="N56" s="72"/>
      <c r="O56" s="155"/>
      <c r="P56" s="72"/>
      <c r="Q56" s="155"/>
      <c r="R56" s="72"/>
      <c r="S56" s="155"/>
      <c r="T56" s="73"/>
      <c r="U56" s="85">
        <f t="shared" si="6"/>
        <v>0</v>
      </c>
      <c r="V56" s="154">
        <f t="shared" si="7"/>
        <v>0</v>
      </c>
      <c r="W56" s="69">
        <f t="shared" si="8"/>
      </c>
      <c r="X56" s="69">
        <f t="shared" si="9"/>
      </c>
    </row>
    <row r="57" spans="1:24" ht="15">
      <c r="A57" s="85">
        <v>9</v>
      </c>
      <c r="B57" s="110" t="s">
        <v>74</v>
      </c>
      <c r="C57" s="106">
        <v>0.4131944444444444</v>
      </c>
      <c r="D57" s="38" t="s">
        <v>12</v>
      </c>
      <c r="E57" s="70" t="str">
        <f t="shared" si="3"/>
        <v>Akin Durruoglu</v>
      </c>
      <c r="F57" s="70" t="s">
        <v>8</v>
      </c>
      <c r="G57" s="70" t="str">
        <f t="shared" si="4"/>
        <v>Wannes Vandewiele</v>
      </c>
      <c r="H57" s="93" t="s">
        <v>6</v>
      </c>
      <c r="I57" s="96" t="s">
        <v>11</v>
      </c>
      <c r="J57" s="70" t="str">
        <f t="shared" si="5"/>
        <v>Killian Cap</v>
      </c>
      <c r="K57" s="71"/>
      <c r="L57" s="72"/>
      <c r="M57" s="155"/>
      <c r="N57" s="72"/>
      <c r="O57" s="155"/>
      <c r="P57" s="72"/>
      <c r="Q57" s="155"/>
      <c r="R57" s="72"/>
      <c r="S57" s="155"/>
      <c r="T57" s="73"/>
      <c r="U57" s="85">
        <f t="shared" si="6"/>
        <v>0</v>
      </c>
      <c r="V57" s="154">
        <f t="shared" si="7"/>
        <v>0</v>
      </c>
      <c r="W57" s="69">
        <f t="shared" si="8"/>
      </c>
      <c r="X57" s="69">
        <f t="shared" si="9"/>
      </c>
    </row>
    <row r="58" spans="1:24" ht="15">
      <c r="A58" s="85">
        <v>7</v>
      </c>
      <c r="B58" s="110" t="s">
        <v>74</v>
      </c>
      <c r="C58" s="106">
        <v>0.4305555555555556</v>
      </c>
      <c r="D58" s="38" t="s">
        <v>2</v>
      </c>
      <c r="E58" s="70" t="str">
        <f t="shared" si="3"/>
        <v>Ryan D'hertefelt</v>
      </c>
      <c r="F58" s="70" t="s">
        <v>8</v>
      </c>
      <c r="G58" s="70" t="str">
        <f t="shared" si="4"/>
        <v>Brent Ronde</v>
      </c>
      <c r="H58" s="93" t="s">
        <v>1</v>
      </c>
      <c r="I58" s="96" t="s">
        <v>12</v>
      </c>
      <c r="J58" s="70" t="str">
        <f t="shared" si="5"/>
        <v>Akin Durruoglu</v>
      </c>
      <c r="K58" s="71"/>
      <c r="L58" s="72"/>
      <c r="M58" s="155"/>
      <c r="N58" s="72"/>
      <c r="O58" s="155"/>
      <c r="P58" s="72"/>
      <c r="Q58" s="155"/>
      <c r="R58" s="72"/>
      <c r="S58" s="155"/>
      <c r="T58" s="73"/>
      <c r="U58" s="85">
        <f t="shared" si="6"/>
        <v>0</v>
      </c>
      <c r="V58" s="154">
        <f t="shared" si="7"/>
        <v>0</v>
      </c>
      <c r="W58" s="69">
        <f t="shared" si="8"/>
      </c>
      <c r="X58" s="69">
        <f t="shared" si="9"/>
      </c>
    </row>
    <row r="59" spans="1:24" ht="15">
      <c r="A59" s="85">
        <v>8</v>
      </c>
      <c r="B59" s="110" t="s">
        <v>74</v>
      </c>
      <c r="C59" s="106">
        <v>0.4305555555555556</v>
      </c>
      <c r="D59" s="38" t="s">
        <v>11</v>
      </c>
      <c r="E59" s="70" t="str">
        <f t="shared" si="3"/>
        <v>Killian Cap</v>
      </c>
      <c r="F59" s="70" t="s">
        <v>8</v>
      </c>
      <c r="G59" s="70" t="str">
        <f t="shared" si="4"/>
        <v>Jamie Eling</v>
      </c>
      <c r="H59" s="93" t="s">
        <v>7</v>
      </c>
      <c r="I59" s="96" t="s">
        <v>5</v>
      </c>
      <c r="J59" s="70" t="str">
        <f t="shared" si="5"/>
        <v>Charles Janssens</v>
      </c>
      <c r="K59" s="71"/>
      <c r="L59" s="72"/>
      <c r="M59" s="155"/>
      <c r="N59" s="72"/>
      <c r="O59" s="155"/>
      <c r="P59" s="72"/>
      <c r="Q59" s="155"/>
      <c r="R59" s="72"/>
      <c r="S59" s="155"/>
      <c r="T59" s="73"/>
      <c r="U59" s="85">
        <f t="shared" si="6"/>
        <v>0</v>
      </c>
      <c r="V59" s="154">
        <f t="shared" si="7"/>
        <v>0</v>
      </c>
      <c r="W59" s="69">
        <f t="shared" si="8"/>
      </c>
      <c r="X59" s="69">
        <f t="shared" si="9"/>
      </c>
    </row>
    <row r="60" spans="1:24" ht="15">
      <c r="A60" s="85">
        <v>9</v>
      </c>
      <c r="B60" s="110" t="s">
        <v>74</v>
      </c>
      <c r="C60" s="106">
        <v>0.4305555555555556</v>
      </c>
      <c r="D60" s="38" t="s">
        <v>6</v>
      </c>
      <c r="E60" s="70" t="str">
        <f t="shared" si="3"/>
        <v>Wannes Vandewiele</v>
      </c>
      <c r="F60" s="70" t="s">
        <v>8</v>
      </c>
      <c r="G60" s="70" t="str">
        <f t="shared" si="4"/>
        <v>Aaron Sahr</v>
      </c>
      <c r="H60" s="93" t="s">
        <v>4</v>
      </c>
      <c r="I60" s="96" t="s">
        <v>3</v>
      </c>
      <c r="J60" s="70" t="str">
        <f t="shared" si="5"/>
        <v>Maximilien Deckx</v>
      </c>
      <c r="K60" s="71"/>
      <c r="L60" s="72"/>
      <c r="M60" s="155"/>
      <c r="N60" s="72"/>
      <c r="O60" s="155"/>
      <c r="P60" s="72"/>
      <c r="Q60" s="155"/>
      <c r="R60" s="72"/>
      <c r="S60" s="155"/>
      <c r="T60" s="73"/>
      <c r="U60" s="85">
        <f t="shared" si="6"/>
        <v>0</v>
      </c>
      <c r="V60" s="154">
        <f t="shared" si="7"/>
        <v>0</v>
      </c>
      <c r="W60" s="69">
        <f t="shared" si="8"/>
      </c>
      <c r="X60" s="69">
        <f t="shared" si="9"/>
      </c>
    </row>
    <row r="61" spans="1:24" ht="15">
      <c r="A61" s="85">
        <v>7</v>
      </c>
      <c r="B61" s="110" t="s">
        <v>74</v>
      </c>
      <c r="C61" s="106">
        <v>0.4479166666666667</v>
      </c>
      <c r="D61" s="38" t="s">
        <v>1</v>
      </c>
      <c r="E61" s="70" t="str">
        <f t="shared" si="3"/>
        <v>Brent Ronde</v>
      </c>
      <c r="F61" s="70" t="s">
        <v>8</v>
      </c>
      <c r="G61" s="70" t="str">
        <f t="shared" si="4"/>
        <v>Akin Durruoglu</v>
      </c>
      <c r="H61" s="93" t="s">
        <v>12</v>
      </c>
      <c r="I61" s="96" t="s">
        <v>11</v>
      </c>
      <c r="J61" s="70" t="str">
        <f t="shared" si="5"/>
        <v>Killian Cap</v>
      </c>
      <c r="K61" s="71"/>
      <c r="L61" s="72"/>
      <c r="M61" s="155"/>
      <c r="N61" s="72"/>
      <c r="O61" s="155"/>
      <c r="P61" s="72"/>
      <c r="Q61" s="155"/>
      <c r="R61" s="72"/>
      <c r="S61" s="155"/>
      <c r="T61" s="73"/>
      <c r="U61" s="85">
        <f t="shared" si="6"/>
        <v>0</v>
      </c>
      <c r="V61" s="154">
        <f t="shared" si="7"/>
        <v>0</v>
      </c>
      <c r="W61" s="69">
        <f t="shared" si="8"/>
      </c>
      <c r="X61" s="69">
        <f t="shared" si="9"/>
      </c>
    </row>
    <row r="62" spans="1:24" ht="15">
      <c r="A62" s="85">
        <v>8</v>
      </c>
      <c r="B62" s="110" t="s">
        <v>74</v>
      </c>
      <c r="C62" s="106">
        <v>0.4479166666666667</v>
      </c>
      <c r="D62" s="38" t="s">
        <v>49</v>
      </c>
      <c r="E62" s="70" t="str">
        <f t="shared" si="3"/>
        <v>Sam Habscheid</v>
      </c>
      <c r="F62" s="70" t="s">
        <v>8</v>
      </c>
      <c r="G62" s="70" t="str">
        <f t="shared" si="4"/>
        <v>Ryan D'hertefelt</v>
      </c>
      <c r="H62" s="93" t="s">
        <v>2</v>
      </c>
      <c r="I62" s="96" t="s">
        <v>6</v>
      </c>
      <c r="J62" s="70" t="str">
        <f t="shared" si="5"/>
        <v>Wannes Vandewiele</v>
      </c>
      <c r="K62" s="71"/>
      <c r="L62" s="72"/>
      <c r="M62" s="155"/>
      <c r="N62" s="72"/>
      <c r="O62" s="155"/>
      <c r="P62" s="72"/>
      <c r="Q62" s="155"/>
      <c r="R62" s="72"/>
      <c r="S62" s="155"/>
      <c r="T62" s="73"/>
      <c r="U62" s="85">
        <f t="shared" si="6"/>
        <v>0</v>
      </c>
      <c r="V62" s="154">
        <f t="shared" si="7"/>
        <v>0</v>
      </c>
      <c r="W62" s="69">
        <f t="shared" si="8"/>
      </c>
      <c r="X62" s="69">
        <f t="shared" si="9"/>
      </c>
    </row>
    <row r="63" spans="1:24" ht="15.75" thickBot="1">
      <c r="A63" s="86">
        <v>9</v>
      </c>
      <c r="B63" s="166" t="s">
        <v>74</v>
      </c>
      <c r="C63" s="107">
        <v>0.4479166666666667</v>
      </c>
      <c r="D63" s="15" t="s">
        <v>7</v>
      </c>
      <c r="E63" s="75" t="str">
        <f t="shared" si="3"/>
        <v>Jamie Eling</v>
      </c>
      <c r="F63" s="75" t="s">
        <v>8</v>
      </c>
      <c r="G63" s="75" t="str">
        <f t="shared" si="4"/>
        <v>Maximilien Deckx</v>
      </c>
      <c r="H63" s="94" t="s">
        <v>3</v>
      </c>
      <c r="I63" s="97" t="s">
        <v>4</v>
      </c>
      <c r="J63" s="75" t="str">
        <f t="shared" si="5"/>
        <v>Aaron Sahr</v>
      </c>
      <c r="K63" s="76"/>
      <c r="L63" s="77"/>
      <c r="M63" s="158"/>
      <c r="N63" s="77"/>
      <c r="O63" s="158"/>
      <c r="P63" s="77"/>
      <c r="Q63" s="158"/>
      <c r="R63" s="77"/>
      <c r="S63" s="158"/>
      <c r="T63" s="78"/>
      <c r="U63" s="86">
        <f t="shared" si="6"/>
        <v>0</v>
      </c>
      <c r="V63" s="157">
        <f t="shared" si="7"/>
        <v>0</v>
      </c>
      <c r="W63" s="74">
        <f t="shared" si="8"/>
      </c>
      <c r="X63" s="74">
        <f t="shared" si="9"/>
      </c>
    </row>
    <row r="64" spans="7:23" ht="15"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7:23" ht="15"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7:23" ht="15"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7:23" ht="15"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7:23" ht="15"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7:23" ht="15"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7:23" ht="15"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</sheetData>
  <sheetProtection/>
  <mergeCells count="69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Q18:R18"/>
    <mergeCell ref="S18:T18"/>
    <mergeCell ref="U18:V18"/>
    <mergeCell ref="K18:L18"/>
    <mergeCell ref="B13:E13"/>
    <mergeCell ref="F13:G13"/>
    <mergeCell ref="H13:I13"/>
    <mergeCell ref="O13:P13"/>
    <mergeCell ref="B15:E15"/>
    <mergeCell ref="F15:G15"/>
    <mergeCell ref="A17:H17"/>
    <mergeCell ref="D18:H18"/>
    <mergeCell ref="I18:J18"/>
    <mergeCell ref="M18:N18"/>
    <mergeCell ref="O18:P18"/>
    <mergeCell ref="Q13:X13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>
    <tabColor theme="4"/>
    <pageSetUpPr fitToPage="1"/>
  </sheetPr>
  <dimension ref="A1:Y46"/>
  <sheetViews>
    <sheetView tabSelected="1" zoomScalePageLayoutView="0" workbookViewId="0" topLeftCell="A1">
      <selection activeCell="K7" sqref="K7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158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173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462" t="s">
        <v>67</v>
      </c>
      <c r="C5" s="366"/>
      <c r="D5" s="366"/>
      <c r="E5" s="366"/>
      <c r="F5" s="366" t="s">
        <v>16</v>
      </c>
      <c r="G5" s="366"/>
      <c r="H5" s="366"/>
      <c r="I5" s="367"/>
      <c r="J5" s="173"/>
      <c r="K5" s="181">
        <f aca="true" t="shared" si="0" ref="K5:K10">COUNTIF($W$15:$W$29,A5)</f>
        <v>4</v>
      </c>
      <c r="L5" s="177">
        <f aca="true" t="shared" si="1" ref="L5:L10">COUNTIF($X$15:$X$29,A5)</f>
        <v>1</v>
      </c>
      <c r="M5" s="179"/>
      <c r="N5" s="179"/>
      <c r="O5" s="368">
        <v>1</v>
      </c>
      <c r="P5" s="368"/>
      <c r="Q5" s="369" t="str">
        <f>B5</f>
        <v>Lotte Nuyttens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460" t="s">
        <v>135</v>
      </c>
      <c r="C6" s="358"/>
      <c r="D6" s="358"/>
      <c r="E6" s="358"/>
      <c r="F6" s="358" t="s">
        <v>77</v>
      </c>
      <c r="G6" s="358"/>
      <c r="H6" s="358"/>
      <c r="I6" s="359"/>
      <c r="J6" s="173"/>
      <c r="K6" s="176">
        <f t="shared" si="0"/>
        <v>3</v>
      </c>
      <c r="L6" s="173">
        <f t="shared" si="1"/>
        <v>2</v>
      </c>
      <c r="M6" s="175">
        <v>1</v>
      </c>
      <c r="N6" s="175">
        <v>3</v>
      </c>
      <c r="O6" s="360">
        <v>3</v>
      </c>
      <c r="P6" s="360"/>
      <c r="Q6" s="361" t="str">
        <f>B6</f>
        <v>Sophie Bongers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460" t="s">
        <v>86</v>
      </c>
      <c r="C7" s="358"/>
      <c r="D7" s="358"/>
      <c r="E7" s="358"/>
      <c r="F7" s="358" t="s">
        <v>79</v>
      </c>
      <c r="G7" s="358"/>
      <c r="H7" s="358"/>
      <c r="I7" s="359"/>
      <c r="J7" s="173"/>
      <c r="K7" s="176">
        <f t="shared" si="0"/>
        <v>1</v>
      </c>
      <c r="L7" s="173">
        <f t="shared" si="1"/>
        <v>4</v>
      </c>
      <c r="M7" s="175"/>
      <c r="N7" s="175"/>
      <c r="O7" s="360">
        <v>6</v>
      </c>
      <c r="P7" s="360"/>
      <c r="Q7" s="361" t="str">
        <f>B7</f>
        <v>Kathe De Meyer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460" t="s">
        <v>115</v>
      </c>
      <c r="C8" s="358"/>
      <c r="D8" s="358"/>
      <c r="E8" s="358"/>
      <c r="F8" s="358" t="s">
        <v>72</v>
      </c>
      <c r="G8" s="358"/>
      <c r="H8" s="358"/>
      <c r="I8" s="359"/>
      <c r="J8" s="173"/>
      <c r="K8" s="176">
        <f t="shared" si="0"/>
        <v>3</v>
      </c>
      <c r="L8" s="173">
        <f t="shared" si="1"/>
        <v>2</v>
      </c>
      <c r="M8" s="175">
        <v>3</v>
      </c>
      <c r="N8" s="175">
        <v>1</v>
      </c>
      <c r="O8" s="360">
        <v>2</v>
      </c>
      <c r="P8" s="360"/>
      <c r="Q8" s="361" t="str">
        <f>B8</f>
        <v>Anne Fleur Hamaekers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460" t="s">
        <v>99</v>
      </c>
      <c r="C9" s="358"/>
      <c r="D9" s="358"/>
      <c r="E9" s="358"/>
      <c r="F9" s="358" t="s">
        <v>84</v>
      </c>
      <c r="G9" s="358"/>
      <c r="H9" s="358"/>
      <c r="I9" s="359"/>
      <c r="J9" s="173"/>
      <c r="K9" s="176">
        <f t="shared" si="0"/>
        <v>2</v>
      </c>
      <c r="L9" s="173">
        <f t="shared" si="1"/>
        <v>3</v>
      </c>
      <c r="M9" s="175">
        <v>1</v>
      </c>
      <c r="N9" s="175">
        <v>3</v>
      </c>
      <c r="O9" s="360">
        <v>5</v>
      </c>
      <c r="P9" s="360"/>
      <c r="Q9" s="361" t="str">
        <f>B9</f>
        <v>Gitte Gregoor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461" t="s">
        <v>150</v>
      </c>
      <c r="C10" s="377"/>
      <c r="D10" s="377"/>
      <c r="E10" s="377"/>
      <c r="F10" s="377" t="s">
        <v>47</v>
      </c>
      <c r="G10" s="377"/>
      <c r="H10" s="377"/>
      <c r="I10" s="378"/>
      <c r="J10" s="173"/>
      <c r="K10" s="169">
        <f t="shared" si="0"/>
        <v>2</v>
      </c>
      <c r="L10" s="170">
        <f t="shared" si="1"/>
        <v>3</v>
      </c>
      <c r="M10" s="172">
        <v>3</v>
      </c>
      <c r="N10" s="172">
        <v>1</v>
      </c>
      <c r="O10" s="379">
        <v>4</v>
      </c>
      <c r="P10" s="379"/>
      <c r="Q10" s="380" t="str">
        <f>B10</f>
        <v>Cato Verleye</v>
      </c>
      <c r="R10" s="380"/>
      <c r="S10" s="380"/>
      <c r="T10" s="380"/>
      <c r="U10" s="380"/>
      <c r="V10" s="380"/>
      <c r="W10" s="380"/>
      <c r="X10" s="381"/>
    </row>
    <row r="11" spans="1:25" ht="1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5" ht="15.75" thickBot="1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</row>
    <row r="13" spans="1:25" ht="15.75" thickBot="1">
      <c r="A13" s="371" t="s">
        <v>46</v>
      </c>
      <c r="B13" s="372"/>
      <c r="C13" s="372"/>
      <c r="D13" s="372"/>
      <c r="E13" s="372"/>
      <c r="F13" s="372"/>
      <c r="G13" s="372"/>
      <c r="H13" s="373"/>
      <c r="I13" s="26"/>
      <c r="J13" s="26"/>
      <c r="K13" s="26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</row>
    <row r="14" spans="1:24" ht="15.75" thickBot="1">
      <c r="A14" s="36" t="s">
        <v>27</v>
      </c>
      <c r="B14" s="168" t="s">
        <v>29</v>
      </c>
      <c r="C14" s="36" t="s">
        <v>24</v>
      </c>
      <c r="D14" s="382" t="s">
        <v>33</v>
      </c>
      <c r="E14" s="382"/>
      <c r="F14" s="382"/>
      <c r="G14" s="382"/>
      <c r="H14" s="382"/>
      <c r="I14" s="383" t="s">
        <v>34</v>
      </c>
      <c r="J14" s="382"/>
      <c r="K14" s="371" t="s">
        <v>35</v>
      </c>
      <c r="L14" s="384"/>
      <c r="M14" s="372" t="s">
        <v>36</v>
      </c>
      <c r="N14" s="384"/>
      <c r="O14" s="372" t="s">
        <v>37</v>
      </c>
      <c r="P14" s="384"/>
      <c r="Q14" s="372" t="s">
        <v>38</v>
      </c>
      <c r="R14" s="384"/>
      <c r="S14" s="372" t="s">
        <v>39</v>
      </c>
      <c r="T14" s="373"/>
      <c r="U14" s="371" t="s">
        <v>32</v>
      </c>
      <c r="V14" s="372"/>
      <c r="W14" s="36" t="s">
        <v>30</v>
      </c>
      <c r="X14" s="36" t="s">
        <v>31</v>
      </c>
    </row>
    <row r="15" spans="1:24" ht="15">
      <c r="A15" s="28">
        <v>9</v>
      </c>
      <c r="B15" s="181" t="s">
        <v>48</v>
      </c>
      <c r="C15" s="99">
        <v>0.5625</v>
      </c>
      <c r="D15" s="177" t="s">
        <v>1</v>
      </c>
      <c r="E15" s="177" t="str">
        <f aca="true" t="shared" si="2" ref="E15:E29">VLOOKUP(D15,$A$5:$I$10,2)</f>
        <v>Lotte Nuyttens</v>
      </c>
      <c r="F15" s="177" t="s">
        <v>8</v>
      </c>
      <c r="G15" s="177" t="str">
        <f aca="true" t="shared" si="3" ref="G15:G29">VLOOKUP(H15,$A$5:$I$10,2)</f>
        <v>Cato Verleye</v>
      </c>
      <c r="H15" s="177" t="s">
        <v>6</v>
      </c>
      <c r="I15" s="31" t="s">
        <v>3</v>
      </c>
      <c r="J15" s="177" t="str">
        <f aca="true" t="shared" si="4" ref="J15:J29">VLOOKUP(I15,$A$5:$I$10,2)</f>
        <v>Kathe De Meyer</v>
      </c>
      <c r="K15" s="40">
        <v>11</v>
      </c>
      <c r="L15" s="44">
        <v>6</v>
      </c>
      <c r="M15" s="179">
        <v>11</v>
      </c>
      <c r="N15" s="44">
        <v>4</v>
      </c>
      <c r="O15" s="179">
        <v>11</v>
      </c>
      <c r="P15" s="44">
        <v>4</v>
      </c>
      <c r="Q15" s="179"/>
      <c r="R15" s="44"/>
      <c r="S15" s="179"/>
      <c r="T15" s="42"/>
      <c r="U15" s="181">
        <f>IF(K15&gt;L15,1,0)+IF(M15&gt;N15,1,0)+IF(O15&gt;P15,1,0)+IF(Q15&gt;R15,1,0)+IF(S15&gt;T15,1,0)</f>
        <v>3</v>
      </c>
      <c r="V15" s="178">
        <f>IF(K15&lt;L15,1,0)+IF(M15&lt;N15,1,0)+IF(O15&lt;P15,1,0)+IF(Q15&lt;R15,1,0)+IF(S15&lt;T15,1,0)</f>
        <v>0</v>
      </c>
      <c r="W15" s="29" t="str">
        <f>IF(U15&gt;V15,D15,IF(U15&lt;V15,H15,""))</f>
        <v>A</v>
      </c>
      <c r="X15" s="28" t="str">
        <f>IF(U15&gt;V15,H15,IF(U15&lt;V15,D15,""))</f>
        <v>F</v>
      </c>
    </row>
    <row r="16" spans="1:24" ht="15">
      <c r="A16" s="29">
        <v>10</v>
      </c>
      <c r="B16" s="176" t="s">
        <v>48</v>
      </c>
      <c r="C16" s="100">
        <v>0.5625</v>
      </c>
      <c r="D16" s="173" t="s">
        <v>2</v>
      </c>
      <c r="E16" s="173" t="str">
        <f t="shared" si="2"/>
        <v>Sophie Bongers</v>
      </c>
      <c r="F16" s="173" t="s">
        <v>8</v>
      </c>
      <c r="G16" s="173" t="str">
        <f t="shared" si="3"/>
        <v>Gitte Gregoor</v>
      </c>
      <c r="H16" s="173" t="s">
        <v>5</v>
      </c>
      <c r="I16" s="88" t="s">
        <v>4</v>
      </c>
      <c r="J16" s="173" t="str">
        <f t="shared" si="4"/>
        <v>Anne Fleur Hamaekers</v>
      </c>
      <c r="K16" s="41">
        <v>11</v>
      </c>
      <c r="L16" s="45">
        <v>4</v>
      </c>
      <c r="M16" s="175">
        <v>11</v>
      </c>
      <c r="N16" s="45">
        <v>8</v>
      </c>
      <c r="O16" s="175">
        <v>11</v>
      </c>
      <c r="P16" s="45">
        <v>6</v>
      </c>
      <c r="Q16" s="175"/>
      <c r="R16" s="45"/>
      <c r="S16" s="175"/>
      <c r="T16" s="43"/>
      <c r="U16" s="176">
        <f aca="true" t="shared" si="5" ref="U16:U29">IF(K16&gt;L16,1,0)+IF(M16&gt;N16,1,0)+IF(O16&gt;P16,1,0)+IF(Q16&gt;R16,1,0)+IF(S16&gt;T16,1,0)</f>
        <v>3</v>
      </c>
      <c r="V16" s="174">
        <f aca="true" t="shared" si="6" ref="V16:V29">IF(K16&lt;L16,1,0)+IF(M16&lt;N16,1,0)+IF(O16&lt;P16,1,0)+IF(Q16&lt;R16,1,0)+IF(S16&lt;T16,1,0)</f>
        <v>0</v>
      </c>
      <c r="W16" s="29" t="str">
        <f aca="true" t="shared" si="7" ref="W16:W29">IF(U16&gt;V16,D16,IF(U16&lt;V16,H16,""))</f>
        <v>B</v>
      </c>
      <c r="X16" s="29" t="str">
        <f aca="true" t="shared" si="8" ref="X16:X29">IF(U16&gt;V16,H16,IF(U16&lt;V16,D16,""))</f>
        <v>E</v>
      </c>
    </row>
    <row r="17" spans="1:24" ht="15">
      <c r="A17" s="29">
        <v>9</v>
      </c>
      <c r="B17" s="176" t="s">
        <v>48</v>
      </c>
      <c r="C17" s="100">
        <v>0.579861111111111</v>
      </c>
      <c r="D17" s="173" t="s">
        <v>3</v>
      </c>
      <c r="E17" s="173" t="str">
        <f t="shared" si="2"/>
        <v>Kathe De Meyer</v>
      </c>
      <c r="F17" s="173" t="s">
        <v>8</v>
      </c>
      <c r="G17" s="173" t="str">
        <f t="shared" si="3"/>
        <v>Anne Fleur Hamaekers</v>
      </c>
      <c r="H17" s="173" t="s">
        <v>4</v>
      </c>
      <c r="I17" s="88" t="s">
        <v>2</v>
      </c>
      <c r="J17" s="173" t="str">
        <f t="shared" si="4"/>
        <v>Sophie Bongers</v>
      </c>
      <c r="K17" s="41">
        <v>11</v>
      </c>
      <c r="L17" s="45">
        <v>6</v>
      </c>
      <c r="M17" s="175">
        <v>11</v>
      </c>
      <c r="N17" s="45">
        <v>8</v>
      </c>
      <c r="O17" s="175">
        <v>7</v>
      </c>
      <c r="P17" s="45">
        <v>11</v>
      </c>
      <c r="Q17" s="175">
        <v>10</v>
      </c>
      <c r="R17" s="45">
        <v>12</v>
      </c>
      <c r="S17" s="175">
        <v>7</v>
      </c>
      <c r="T17" s="43">
        <v>11</v>
      </c>
      <c r="U17" s="176">
        <f t="shared" si="5"/>
        <v>2</v>
      </c>
      <c r="V17" s="174">
        <f t="shared" si="6"/>
        <v>3</v>
      </c>
      <c r="W17" s="29" t="str">
        <f t="shared" si="7"/>
        <v>D</v>
      </c>
      <c r="X17" s="29" t="str">
        <f t="shared" si="8"/>
        <v>C</v>
      </c>
    </row>
    <row r="18" spans="1:24" ht="15">
      <c r="A18" s="29">
        <v>10</v>
      </c>
      <c r="B18" s="176" t="s">
        <v>48</v>
      </c>
      <c r="C18" s="100">
        <v>0.579861111111111</v>
      </c>
      <c r="D18" s="173" t="s">
        <v>5</v>
      </c>
      <c r="E18" s="173" t="str">
        <f t="shared" si="2"/>
        <v>Gitte Gregoor</v>
      </c>
      <c r="F18" s="173" t="s">
        <v>8</v>
      </c>
      <c r="G18" s="173" t="str">
        <f t="shared" si="3"/>
        <v>Lotte Nuyttens</v>
      </c>
      <c r="H18" s="173" t="s">
        <v>1</v>
      </c>
      <c r="I18" s="88" t="s">
        <v>6</v>
      </c>
      <c r="J18" s="173" t="str">
        <f t="shared" si="4"/>
        <v>Cato Verleye</v>
      </c>
      <c r="K18" s="41">
        <v>11</v>
      </c>
      <c r="L18" s="45">
        <v>9</v>
      </c>
      <c r="M18" s="175">
        <v>2</v>
      </c>
      <c r="N18" s="45">
        <v>11</v>
      </c>
      <c r="O18" s="175">
        <v>3</v>
      </c>
      <c r="P18" s="45">
        <v>11</v>
      </c>
      <c r="Q18" s="175">
        <v>8</v>
      </c>
      <c r="R18" s="45">
        <v>11</v>
      </c>
      <c r="S18" s="175"/>
      <c r="T18" s="43"/>
      <c r="U18" s="176">
        <f t="shared" si="5"/>
        <v>1</v>
      </c>
      <c r="V18" s="174">
        <f t="shared" si="6"/>
        <v>3</v>
      </c>
      <c r="W18" s="29" t="str">
        <f t="shared" si="7"/>
        <v>A</v>
      </c>
      <c r="X18" s="29" t="str">
        <f t="shared" si="8"/>
        <v>E</v>
      </c>
    </row>
    <row r="19" spans="1:24" ht="15">
      <c r="A19" s="29">
        <v>9</v>
      </c>
      <c r="B19" s="176" t="s">
        <v>48</v>
      </c>
      <c r="C19" s="100">
        <v>0.5972222222222222</v>
      </c>
      <c r="D19" s="173" t="s">
        <v>6</v>
      </c>
      <c r="E19" s="173" t="str">
        <f t="shared" si="2"/>
        <v>Cato Verleye</v>
      </c>
      <c r="F19" s="173" t="s">
        <v>8</v>
      </c>
      <c r="G19" s="173" t="str">
        <f t="shared" si="3"/>
        <v>Kathe De Meyer</v>
      </c>
      <c r="H19" s="173" t="s">
        <v>3</v>
      </c>
      <c r="I19" s="88" t="s">
        <v>1</v>
      </c>
      <c r="J19" s="173" t="str">
        <f t="shared" si="4"/>
        <v>Lotte Nuyttens</v>
      </c>
      <c r="K19" s="41">
        <v>5</v>
      </c>
      <c r="L19" s="45">
        <v>11</v>
      </c>
      <c r="M19" s="175">
        <v>11</v>
      </c>
      <c r="N19" s="45">
        <v>6</v>
      </c>
      <c r="O19" s="175">
        <v>8</v>
      </c>
      <c r="P19" s="45">
        <v>11</v>
      </c>
      <c r="Q19" s="175">
        <v>9</v>
      </c>
      <c r="R19" s="45">
        <v>11</v>
      </c>
      <c r="S19" s="175"/>
      <c r="T19" s="43"/>
      <c r="U19" s="176">
        <f t="shared" si="5"/>
        <v>1</v>
      </c>
      <c r="V19" s="174">
        <f t="shared" si="6"/>
        <v>3</v>
      </c>
      <c r="W19" s="29" t="str">
        <f t="shared" si="7"/>
        <v>C</v>
      </c>
      <c r="X19" s="29" t="str">
        <f t="shared" si="8"/>
        <v>F</v>
      </c>
    </row>
    <row r="20" spans="1:24" ht="15">
      <c r="A20" s="29">
        <v>10</v>
      </c>
      <c r="B20" s="176" t="s">
        <v>48</v>
      </c>
      <c r="C20" s="100">
        <v>0.5972222222222222</v>
      </c>
      <c r="D20" s="173" t="s">
        <v>4</v>
      </c>
      <c r="E20" s="173" t="str">
        <f t="shared" si="2"/>
        <v>Anne Fleur Hamaekers</v>
      </c>
      <c r="F20" s="173" t="s">
        <v>8</v>
      </c>
      <c r="G20" s="173" t="str">
        <f t="shared" si="3"/>
        <v>Sophie Bongers</v>
      </c>
      <c r="H20" s="173" t="s">
        <v>2</v>
      </c>
      <c r="I20" s="88" t="s">
        <v>5</v>
      </c>
      <c r="J20" s="173" t="str">
        <f t="shared" si="4"/>
        <v>Gitte Gregoor</v>
      </c>
      <c r="K20" s="41">
        <v>12</v>
      </c>
      <c r="L20" s="45">
        <v>10</v>
      </c>
      <c r="M20" s="175">
        <v>18</v>
      </c>
      <c r="N20" s="45">
        <v>20</v>
      </c>
      <c r="O20" s="175">
        <v>11</v>
      </c>
      <c r="P20" s="45">
        <v>4</v>
      </c>
      <c r="Q20" s="175">
        <v>11</v>
      </c>
      <c r="R20" s="45">
        <v>9</v>
      </c>
      <c r="S20" s="175"/>
      <c r="T20" s="43"/>
      <c r="U20" s="176">
        <f t="shared" si="5"/>
        <v>3</v>
      </c>
      <c r="V20" s="174">
        <f t="shared" si="6"/>
        <v>1</v>
      </c>
      <c r="W20" s="29" t="str">
        <f t="shared" si="7"/>
        <v>D</v>
      </c>
      <c r="X20" s="29" t="str">
        <f t="shared" si="8"/>
        <v>B</v>
      </c>
    </row>
    <row r="21" spans="1:24" ht="15">
      <c r="A21" s="29">
        <v>9</v>
      </c>
      <c r="B21" s="176" t="s">
        <v>48</v>
      </c>
      <c r="C21" s="100">
        <v>0.6145833333333334</v>
      </c>
      <c r="D21" s="173" t="s">
        <v>1</v>
      </c>
      <c r="E21" s="173" t="str">
        <f t="shared" si="2"/>
        <v>Lotte Nuyttens</v>
      </c>
      <c r="F21" s="173" t="s">
        <v>8</v>
      </c>
      <c r="G21" s="173" t="str">
        <f t="shared" si="3"/>
        <v>Kathe De Meyer</v>
      </c>
      <c r="H21" s="173" t="s">
        <v>3</v>
      </c>
      <c r="I21" s="88" t="s">
        <v>2</v>
      </c>
      <c r="J21" s="173" t="str">
        <f t="shared" si="4"/>
        <v>Sophie Bongers</v>
      </c>
      <c r="K21" s="41">
        <v>11</v>
      </c>
      <c r="L21" s="45">
        <v>6</v>
      </c>
      <c r="M21" s="175">
        <v>8</v>
      </c>
      <c r="N21" s="45">
        <v>11</v>
      </c>
      <c r="O21" s="175">
        <v>5</v>
      </c>
      <c r="P21" s="45">
        <v>11</v>
      </c>
      <c r="Q21" s="175">
        <v>12</v>
      </c>
      <c r="R21" s="45">
        <v>10</v>
      </c>
      <c r="S21" s="175">
        <v>12</v>
      </c>
      <c r="T21" s="43">
        <v>10</v>
      </c>
      <c r="U21" s="176">
        <f t="shared" si="5"/>
        <v>3</v>
      </c>
      <c r="V21" s="174">
        <f t="shared" si="6"/>
        <v>2</v>
      </c>
      <c r="W21" s="29" t="str">
        <f t="shared" si="7"/>
        <v>A</v>
      </c>
      <c r="X21" s="29" t="str">
        <f t="shared" si="8"/>
        <v>C</v>
      </c>
    </row>
    <row r="22" spans="1:24" ht="15">
      <c r="A22" s="29">
        <v>10</v>
      </c>
      <c r="B22" s="176" t="s">
        <v>48</v>
      </c>
      <c r="C22" s="100">
        <v>0.6145833333333334</v>
      </c>
      <c r="D22" s="173" t="s">
        <v>4</v>
      </c>
      <c r="E22" s="173" t="str">
        <f t="shared" si="2"/>
        <v>Anne Fleur Hamaekers</v>
      </c>
      <c r="F22" s="173" t="s">
        <v>8</v>
      </c>
      <c r="G22" s="173" t="str">
        <f t="shared" si="3"/>
        <v>Gitte Gregoor</v>
      </c>
      <c r="H22" s="173" t="s">
        <v>5</v>
      </c>
      <c r="I22" s="88" t="s">
        <v>6</v>
      </c>
      <c r="J22" s="173" t="str">
        <f t="shared" si="4"/>
        <v>Cato Verleye</v>
      </c>
      <c r="K22" s="41">
        <v>9</v>
      </c>
      <c r="L22" s="45">
        <v>11</v>
      </c>
      <c r="M22" s="175">
        <v>8</v>
      </c>
      <c r="N22" s="45">
        <v>11</v>
      </c>
      <c r="O22" s="175">
        <v>9</v>
      </c>
      <c r="P22" s="45">
        <v>11</v>
      </c>
      <c r="Q22" s="175"/>
      <c r="R22" s="45"/>
      <c r="S22" s="175"/>
      <c r="T22" s="43"/>
      <c r="U22" s="176">
        <f t="shared" si="5"/>
        <v>0</v>
      </c>
      <c r="V22" s="174">
        <f t="shared" si="6"/>
        <v>3</v>
      </c>
      <c r="W22" s="29" t="str">
        <f t="shared" si="7"/>
        <v>E</v>
      </c>
      <c r="X22" s="29" t="str">
        <f t="shared" si="8"/>
        <v>D</v>
      </c>
    </row>
    <row r="23" spans="1:24" ht="15">
      <c r="A23" s="29">
        <v>9</v>
      </c>
      <c r="B23" s="176" t="s">
        <v>48</v>
      </c>
      <c r="C23" s="100">
        <v>0.6319444444444444</v>
      </c>
      <c r="D23" s="173" t="s">
        <v>2</v>
      </c>
      <c r="E23" s="173" t="str">
        <f t="shared" si="2"/>
        <v>Sophie Bongers</v>
      </c>
      <c r="F23" s="173" t="s">
        <v>8</v>
      </c>
      <c r="G23" s="173" t="str">
        <f t="shared" si="3"/>
        <v>Cato Verleye</v>
      </c>
      <c r="H23" s="173" t="s">
        <v>6</v>
      </c>
      <c r="I23" s="88" t="s">
        <v>3</v>
      </c>
      <c r="J23" s="173" t="str">
        <f t="shared" si="4"/>
        <v>Kathe De Meyer</v>
      </c>
      <c r="K23" s="41">
        <v>8</v>
      </c>
      <c r="L23" s="45">
        <v>11</v>
      </c>
      <c r="M23" s="175">
        <v>7</v>
      </c>
      <c r="N23" s="45">
        <v>11</v>
      </c>
      <c r="O23" s="175">
        <v>6</v>
      </c>
      <c r="P23" s="45">
        <v>11</v>
      </c>
      <c r="Q23" s="175"/>
      <c r="R23" s="45"/>
      <c r="S23" s="175"/>
      <c r="T23" s="43"/>
      <c r="U23" s="176">
        <f t="shared" si="5"/>
        <v>0</v>
      </c>
      <c r="V23" s="174">
        <f t="shared" si="6"/>
        <v>3</v>
      </c>
      <c r="W23" s="29" t="str">
        <f t="shared" si="7"/>
        <v>F</v>
      </c>
      <c r="X23" s="29" t="str">
        <f t="shared" si="8"/>
        <v>B</v>
      </c>
    </row>
    <row r="24" spans="1:24" ht="15">
      <c r="A24" s="29">
        <v>10</v>
      </c>
      <c r="B24" s="176" t="s">
        <v>48</v>
      </c>
      <c r="C24" s="100">
        <v>0.6319444444444444</v>
      </c>
      <c r="D24" s="173" t="s">
        <v>1</v>
      </c>
      <c r="E24" s="173" t="str">
        <f t="shared" si="2"/>
        <v>Lotte Nuyttens</v>
      </c>
      <c r="F24" s="173" t="s">
        <v>8</v>
      </c>
      <c r="G24" s="173" t="str">
        <f t="shared" si="3"/>
        <v>Anne Fleur Hamaekers</v>
      </c>
      <c r="H24" s="173" t="s">
        <v>4</v>
      </c>
      <c r="I24" s="88" t="s">
        <v>5</v>
      </c>
      <c r="J24" s="173" t="str">
        <f t="shared" si="4"/>
        <v>Gitte Gregoor</v>
      </c>
      <c r="K24" s="41">
        <v>11</v>
      </c>
      <c r="L24" s="45">
        <v>8</v>
      </c>
      <c r="M24" s="175">
        <v>7</v>
      </c>
      <c r="N24" s="45">
        <v>11</v>
      </c>
      <c r="O24" s="175">
        <v>11</v>
      </c>
      <c r="P24" s="45">
        <v>8</v>
      </c>
      <c r="Q24" s="175">
        <v>11</v>
      </c>
      <c r="R24" s="45">
        <v>7</v>
      </c>
      <c r="S24" s="175"/>
      <c r="T24" s="43"/>
      <c r="U24" s="176">
        <f t="shared" si="5"/>
        <v>3</v>
      </c>
      <c r="V24" s="174">
        <f t="shared" si="6"/>
        <v>1</v>
      </c>
      <c r="W24" s="29" t="str">
        <f t="shared" si="7"/>
        <v>A</v>
      </c>
      <c r="X24" s="29" t="str">
        <f t="shared" si="8"/>
        <v>D</v>
      </c>
    </row>
    <row r="25" spans="1:24" ht="15">
      <c r="A25" s="29">
        <v>9</v>
      </c>
      <c r="B25" s="176" t="s">
        <v>48</v>
      </c>
      <c r="C25" s="100">
        <v>0.6493055555555556</v>
      </c>
      <c r="D25" s="173" t="s">
        <v>3</v>
      </c>
      <c r="E25" s="173" t="str">
        <f t="shared" si="2"/>
        <v>Kathe De Meyer</v>
      </c>
      <c r="F25" s="173" t="s">
        <v>8</v>
      </c>
      <c r="G25" s="173" t="str">
        <f t="shared" si="3"/>
        <v>Sophie Bongers</v>
      </c>
      <c r="H25" s="173" t="s">
        <v>2</v>
      </c>
      <c r="I25" s="88" t="s">
        <v>1</v>
      </c>
      <c r="J25" s="173" t="str">
        <f t="shared" si="4"/>
        <v>Lotte Nuyttens</v>
      </c>
      <c r="K25" s="41">
        <v>8</v>
      </c>
      <c r="L25" s="45">
        <v>11</v>
      </c>
      <c r="M25" s="175">
        <v>6</v>
      </c>
      <c r="N25" s="45">
        <v>11</v>
      </c>
      <c r="O25" s="175">
        <v>12</v>
      </c>
      <c r="P25" s="45">
        <v>10</v>
      </c>
      <c r="Q25" s="175">
        <v>4</v>
      </c>
      <c r="R25" s="45">
        <v>11</v>
      </c>
      <c r="S25" s="175"/>
      <c r="T25" s="43"/>
      <c r="U25" s="176">
        <f t="shared" si="5"/>
        <v>1</v>
      </c>
      <c r="V25" s="174">
        <f t="shared" si="6"/>
        <v>3</v>
      </c>
      <c r="W25" s="29" t="str">
        <f t="shared" si="7"/>
        <v>B</v>
      </c>
      <c r="X25" s="29" t="str">
        <f t="shared" si="8"/>
        <v>C</v>
      </c>
    </row>
    <row r="26" spans="1:24" ht="15">
      <c r="A26" s="29">
        <v>10</v>
      </c>
      <c r="B26" s="176" t="s">
        <v>48</v>
      </c>
      <c r="C26" s="100">
        <v>0.6493055555555556</v>
      </c>
      <c r="D26" s="173" t="s">
        <v>5</v>
      </c>
      <c r="E26" s="173" t="str">
        <f t="shared" si="2"/>
        <v>Gitte Gregoor</v>
      </c>
      <c r="F26" s="173" t="s">
        <v>8</v>
      </c>
      <c r="G26" s="173" t="str">
        <f t="shared" si="3"/>
        <v>Cato Verleye</v>
      </c>
      <c r="H26" s="173" t="s">
        <v>6</v>
      </c>
      <c r="I26" s="88" t="s">
        <v>4</v>
      </c>
      <c r="J26" s="173" t="str">
        <f t="shared" si="4"/>
        <v>Anne Fleur Hamaekers</v>
      </c>
      <c r="K26" s="41">
        <v>11</v>
      </c>
      <c r="L26" s="45">
        <v>8</v>
      </c>
      <c r="M26" s="175">
        <v>9</v>
      </c>
      <c r="N26" s="45">
        <v>11</v>
      </c>
      <c r="O26" s="175">
        <v>9</v>
      </c>
      <c r="P26" s="45">
        <v>11</v>
      </c>
      <c r="Q26" s="175">
        <v>6</v>
      </c>
      <c r="R26" s="45">
        <v>11</v>
      </c>
      <c r="S26" s="175"/>
      <c r="T26" s="43"/>
      <c r="U26" s="176">
        <f t="shared" si="5"/>
        <v>1</v>
      </c>
      <c r="V26" s="174">
        <f t="shared" si="6"/>
        <v>3</v>
      </c>
      <c r="W26" s="29" t="str">
        <f t="shared" si="7"/>
        <v>F</v>
      </c>
      <c r="X26" s="29" t="str">
        <f t="shared" si="8"/>
        <v>E</v>
      </c>
    </row>
    <row r="27" spans="1:24" ht="15">
      <c r="A27" s="29">
        <v>9</v>
      </c>
      <c r="B27" s="176" t="s">
        <v>48</v>
      </c>
      <c r="C27" s="100">
        <v>0.6666666666666666</v>
      </c>
      <c r="D27" s="173" t="s">
        <v>2</v>
      </c>
      <c r="E27" s="173" t="str">
        <f t="shared" si="2"/>
        <v>Sophie Bongers</v>
      </c>
      <c r="F27" s="173" t="s">
        <v>8</v>
      </c>
      <c r="G27" s="173" t="str">
        <f t="shared" si="3"/>
        <v>Lotte Nuyttens</v>
      </c>
      <c r="H27" s="173" t="s">
        <v>1</v>
      </c>
      <c r="I27" s="88" t="s">
        <v>3</v>
      </c>
      <c r="J27" s="173" t="str">
        <f t="shared" si="4"/>
        <v>Kathe De Meyer</v>
      </c>
      <c r="K27" s="41">
        <v>5</v>
      </c>
      <c r="L27" s="45">
        <v>11</v>
      </c>
      <c r="M27" s="175">
        <v>11</v>
      </c>
      <c r="N27" s="45">
        <v>9</v>
      </c>
      <c r="O27" s="175">
        <v>8</v>
      </c>
      <c r="P27" s="45">
        <v>11</v>
      </c>
      <c r="Q27" s="175">
        <v>11</v>
      </c>
      <c r="R27" s="45">
        <v>9</v>
      </c>
      <c r="S27" s="175">
        <v>11</v>
      </c>
      <c r="T27" s="43">
        <v>4</v>
      </c>
      <c r="U27" s="176">
        <f t="shared" si="5"/>
        <v>3</v>
      </c>
      <c r="V27" s="174">
        <f t="shared" si="6"/>
        <v>2</v>
      </c>
      <c r="W27" s="29" t="str">
        <f t="shared" si="7"/>
        <v>B</v>
      </c>
      <c r="X27" s="29" t="str">
        <f t="shared" si="8"/>
        <v>A</v>
      </c>
    </row>
    <row r="28" spans="1:24" ht="15">
      <c r="A28" s="29">
        <v>10</v>
      </c>
      <c r="B28" s="176" t="s">
        <v>48</v>
      </c>
      <c r="C28" s="100">
        <v>0.6666666666666666</v>
      </c>
      <c r="D28" s="173" t="s">
        <v>6</v>
      </c>
      <c r="E28" s="173" t="str">
        <f t="shared" si="2"/>
        <v>Cato Verleye</v>
      </c>
      <c r="F28" s="173" t="s">
        <v>8</v>
      </c>
      <c r="G28" s="173" t="str">
        <f t="shared" si="3"/>
        <v>Anne Fleur Hamaekers</v>
      </c>
      <c r="H28" s="173" t="s">
        <v>4</v>
      </c>
      <c r="I28" s="88" t="s">
        <v>5</v>
      </c>
      <c r="J28" s="173" t="str">
        <f t="shared" si="4"/>
        <v>Gitte Gregoor</v>
      </c>
      <c r="K28" s="41">
        <v>11</v>
      </c>
      <c r="L28" s="45">
        <v>7</v>
      </c>
      <c r="M28" s="175">
        <v>11</v>
      </c>
      <c r="N28" s="45">
        <v>8</v>
      </c>
      <c r="O28" s="175">
        <v>10</v>
      </c>
      <c r="P28" s="45">
        <v>12</v>
      </c>
      <c r="Q28" s="175">
        <v>7</v>
      </c>
      <c r="R28" s="45">
        <v>11</v>
      </c>
      <c r="S28" s="175">
        <v>8</v>
      </c>
      <c r="T28" s="43">
        <v>11</v>
      </c>
      <c r="U28" s="176">
        <f t="shared" si="5"/>
        <v>2</v>
      </c>
      <c r="V28" s="174">
        <f t="shared" si="6"/>
        <v>3</v>
      </c>
      <c r="W28" s="29" t="str">
        <f t="shared" si="7"/>
        <v>D</v>
      </c>
      <c r="X28" s="29" t="str">
        <f t="shared" si="8"/>
        <v>F</v>
      </c>
    </row>
    <row r="29" spans="1:24" ht="15.75" thickBot="1">
      <c r="A29" s="30">
        <v>9</v>
      </c>
      <c r="B29" s="169" t="s">
        <v>48</v>
      </c>
      <c r="C29" s="101">
        <v>0.6840277777777778</v>
      </c>
      <c r="D29" s="170" t="s">
        <v>3</v>
      </c>
      <c r="E29" s="170" t="str">
        <f t="shared" si="2"/>
        <v>Kathe De Meyer</v>
      </c>
      <c r="F29" s="170" t="s">
        <v>8</v>
      </c>
      <c r="G29" s="170" t="str">
        <f t="shared" si="3"/>
        <v>Gitte Gregoor</v>
      </c>
      <c r="H29" s="170" t="s">
        <v>5</v>
      </c>
      <c r="I29" s="90" t="s">
        <v>6</v>
      </c>
      <c r="J29" s="170" t="str">
        <f t="shared" si="4"/>
        <v>Cato Verleye</v>
      </c>
      <c r="K29" s="47">
        <v>11</v>
      </c>
      <c r="L29" s="46">
        <v>7</v>
      </c>
      <c r="M29" s="172">
        <v>6</v>
      </c>
      <c r="N29" s="46">
        <v>11</v>
      </c>
      <c r="O29" s="172">
        <v>11</v>
      </c>
      <c r="P29" s="46">
        <v>8</v>
      </c>
      <c r="Q29" s="172">
        <v>8</v>
      </c>
      <c r="R29" s="46">
        <v>11</v>
      </c>
      <c r="S29" s="172">
        <v>6</v>
      </c>
      <c r="T29" s="48">
        <v>11</v>
      </c>
      <c r="U29" s="169">
        <f t="shared" si="5"/>
        <v>2</v>
      </c>
      <c r="V29" s="171">
        <f t="shared" si="6"/>
        <v>3</v>
      </c>
      <c r="W29" s="30" t="str">
        <f t="shared" si="7"/>
        <v>E</v>
      </c>
      <c r="X29" s="30" t="str">
        <f t="shared" si="8"/>
        <v>C</v>
      </c>
    </row>
    <row r="30" spans="1:25" ht="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</row>
    <row r="31" spans="1:25" ht="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ht="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</row>
    <row r="33" spans="1:25" ht="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</row>
    <row r="34" spans="1:25" ht="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</row>
    <row r="35" spans="1:25" ht="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</row>
    <row r="36" spans="1:25" ht="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</row>
    <row r="38" spans="7:23" ht="1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7:23" ht="1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7:23" ht="1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7:23" ht="1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7:23" ht="1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7:23" ht="1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7:23" ht="1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sheetProtection/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5">
    <tabColor theme="6" tint="-0.4999699890613556"/>
    <pageSetUpPr fitToPage="1"/>
  </sheetPr>
  <dimension ref="A1:Y53"/>
  <sheetViews>
    <sheetView zoomScalePageLayoutView="0" workbookViewId="0" topLeftCell="A1">
      <selection activeCell="A11" sqref="A5:A11"/>
    </sheetView>
  </sheetViews>
  <sheetFormatPr defaultColWidth="9.00390625" defaultRowHeight="15"/>
  <cols>
    <col min="1" max="2" width="5.140625" style="163" customWidth="1"/>
    <col min="3" max="3" width="8.00390625" style="163" customWidth="1"/>
    <col min="4" max="4" width="4.57421875" style="163" customWidth="1"/>
    <col min="5" max="5" width="20.7109375" style="163" customWidth="1"/>
    <col min="6" max="6" width="4.57421875" style="163" customWidth="1"/>
    <col min="7" max="7" width="20.7109375" style="163" customWidth="1"/>
    <col min="8" max="9" width="4.57421875" style="163" customWidth="1"/>
    <col min="10" max="10" width="20.7109375" style="163" customWidth="1"/>
    <col min="11" max="20" width="4.28125" style="163" customWidth="1"/>
    <col min="21" max="22" width="5.7109375" style="163" customWidth="1"/>
    <col min="23" max="23" width="5.8515625" style="163" customWidth="1"/>
    <col min="24" max="24" width="5.8515625" style="26" customWidth="1"/>
    <col min="25" max="16384" width="9.00390625" style="26" customWidth="1"/>
  </cols>
  <sheetData>
    <row r="1" spans="1:24" ht="31.5">
      <c r="A1" s="338" t="s">
        <v>255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8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4" customFormat="1" ht="19.5" thickBot="1">
      <c r="A3" s="339" t="s">
        <v>44</v>
      </c>
      <c r="B3" s="340"/>
      <c r="C3" s="340"/>
      <c r="D3" s="340"/>
      <c r="E3" s="340"/>
      <c r="F3" s="340"/>
      <c r="G3" s="340"/>
      <c r="H3" s="340"/>
      <c r="I3" s="341"/>
      <c r="J3" s="33"/>
      <c r="K3" s="342" t="s">
        <v>45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4"/>
    </row>
    <row r="4" spans="1:24" ht="15.75" thickBot="1">
      <c r="A4" s="35" t="s">
        <v>0</v>
      </c>
      <c r="B4" s="345" t="s">
        <v>28</v>
      </c>
      <c r="C4" s="346"/>
      <c r="D4" s="346"/>
      <c r="E4" s="347"/>
      <c r="F4" s="348" t="s">
        <v>23</v>
      </c>
      <c r="G4" s="349"/>
      <c r="H4" s="345" t="s">
        <v>25</v>
      </c>
      <c r="I4" s="347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50" t="s">
        <v>26</v>
      </c>
      <c r="P4" s="351"/>
      <c r="Q4" s="352" t="s">
        <v>28</v>
      </c>
      <c r="R4" s="353"/>
      <c r="S4" s="353"/>
      <c r="T4" s="353"/>
      <c r="U4" s="353"/>
      <c r="V4" s="353"/>
      <c r="W4" s="353"/>
      <c r="X4" s="354"/>
    </row>
    <row r="5" spans="1:24" ht="15.75" thickBot="1">
      <c r="A5" s="32" t="s">
        <v>1</v>
      </c>
      <c r="B5" s="363" t="s">
        <v>9</v>
      </c>
      <c r="C5" s="364"/>
      <c r="D5" s="364"/>
      <c r="E5" s="364"/>
      <c r="F5" s="366" t="s">
        <v>16</v>
      </c>
      <c r="G5" s="366"/>
      <c r="H5" s="366"/>
      <c r="I5" s="367"/>
      <c r="J5" s="127"/>
      <c r="K5" s="136">
        <f>COUNTIF($W$16:$W$36,A5)</f>
        <v>6</v>
      </c>
      <c r="L5" s="132">
        <f>COUNTIF($X$16:$X$36,A5)</f>
        <v>0</v>
      </c>
      <c r="M5" s="135"/>
      <c r="N5" s="135"/>
      <c r="O5" s="368">
        <v>1</v>
      </c>
      <c r="P5" s="368"/>
      <c r="Q5" s="369" t="str">
        <f>B5</f>
        <v>Per Gevers</v>
      </c>
      <c r="R5" s="369"/>
      <c r="S5" s="369"/>
      <c r="T5" s="369"/>
      <c r="U5" s="369"/>
      <c r="V5" s="369"/>
      <c r="W5" s="369"/>
      <c r="X5" s="370"/>
    </row>
    <row r="6" spans="1:24" ht="15.75" thickBot="1">
      <c r="A6" s="32" t="s">
        <v>2</v>
      </c>
      <c r="B6" s="355" t="s">
        <v>102</v>
      </c>
      <c r="C6" s="356"/>
      <c r="D6" s="356"/>
      <c r="E6" s="356"/>
      <c r="F6" s="358" t="s">
        <v>80</v>
      </c>
      <c r="G6" s="358"/>
      <c r="H6" s="358"/>
      <c r="I6" s="359"/>
      <c r="J6" s="127"/>
      <c r="K6" s="130">
        <f aca="true" t="shared" si="0" ref="K6:K11">COUNTIF($W$16:$W$36,A6)</f>
        <v>5</v>
      </c>
      <c r="L6" s="127">
        <f aca="true" t="shared" si="1" ref="L6:L11">COUNTIF($X$16:$X$36,A6)</f>
        <v>1</v>
      </c>
      <c r="M6" s="131"/>
      <c r="N6" s="131"/>
      <c r="O6" s="360">
        <v>2</v>
      </c>
      <c r="P6" s="360"/>
      <c r="Q6" s="361" t="str">
        <f aca="true" t="shared" si="2" ref="Q6:Q11">B6</f>
        <v>Moro Edgar</v>
      </c>
      <c r="R6" s="361"/>
      <c r="S6" s="361"/>
      <c r="T6" s="361"/>
      <c r="U6" s="361"/>
      <c r="V6" s="361"/>
      <c r="W6" s="361"/>
      <c r="X6" s="362"/>
    </row>
    <row r="7" spans="1:24" ht="15.75" thickBot="1">
      <c r="A7" s="32" t="s">
        <v>3</v>
      </c>
      <c r="B7" s="355" t="s">
        <v>132</v>
      </c>
      <c r="C7" s="356"/>
      <c r="D7" s="356"/>
      <c r="E7" s="356"/>
      <c r="F7" s="358" t="s">
        <v>77</v>
      </c>
      <c r="G7" s="358"/>
      <c r="H7" s="358"/>
      <c r="I7" s="359"/>
      <c r="J7" s="127"/>
      <c r="K7" s="130">
        <f t="shared" si="0"/>
        <v>1</v>
      </c>
      <c r="L7" s="127">
        <f t="shared" si="1"/>
        <v>5</v>
      </c>
      <c r="M7" s="131"/>
      <c r="N7" s="131"/>
      <c r="O7" s="360">
        <v>6</v>
      </c>
      <c r="P7" s="360"/>
      <c r="Q7" s="361" t="str">
        <f t="shared" si="2"/>
        <v>Mats Ten Vergert</v>
      </c>
      <c r="R7" s="361"/>
      <c r="S7" s="361"/>
      <c r="T7" s="361"/>
      <c r="U7" s="361"/>
      <c r="V7" s="361"/>
      <c r="W7" s="361"/>
      <c r="X7" s="362"/>
    </row>
    <row r="8" spans="1:24" ht="15.75" thickBot="1">
      <c r="A8" s="32" t="s">
        <v>4</v>
      </c>
      <c r="B8" s="355" t="s">
        <v>64</v>
      </c>
      <c r="C8" s="356"/>
      <c r="D8" s="356"/>
      <c r="E8" s="356"/>
      <c r="F8" s="358" t="s">
        <v>72</v>
      </c>
      <c r="G8" s="358"/>
      <c r="H8" s="358"/>
      <c r="I8" s="359"/>
      <c r="J8" s="127"/>
      <c r="K8" s="130">
        <f t="shared" si="0"/>
        <v>3</v>
      </c>
      <c r="L8" s="127">
        <f t="shared" si="1"/>
        <v>3</v>
      </c>
      <c r="M8" s="131"/>
      <c r="N8" s="131"/>
      <c r="O8" s="360">
        <v>4</v>
      </c>
      <c r="P8" s="360"/>
      <c r="Q8" s="361" t="str">
        <f t="shared" si="2"/>
        <v>Seppe Van Beurden</v>
      </c>
      <c r="R8" s="361"/>
      <c r="S8" s="361"/>
      <c r="T8" s="361"/>
      <c r="U8" s="361"/>
      <c r="V8" s="361"/>
      <c r="W8" s="361"/>
      <c r="X8" s="362"/>
    </row>
    <row r="9" spans="1:24" ht="15.75" thickBot="1">
      <c r="A9" s="32" t="s">
        <v>5</v>
      </c>
      <c r="B9" s="355" t="s">
        <v>110</v>
      </c>
      <c r="C9" s="356"/>
      <c r="D9" s="356"/>
      <c r="E9" s="356"/>
      <c r="F9" s="358" t="s">
        <v>161</v>
      </c>
      <c r="G9" s="358"/>
      <c r="H9" s="358"/>
      <c r="I9" s="359"/>
      <c r="J9" s="127"/>
      <c r="K9" s="130">
        <f t="shared" si="0"/>
        <v>4</v>
      </c>
      <c r="L9" s="127">
        <f t="shared" si="1"/>
        <v>2</v>
      </c>
      <c r="M9" s="131"/>
      <c r="N9" s="131"/>
      <c r="O9" s="360">
        <v>3</v>
      </c>
      <c r="P9" s="360"/>
      <c r="Q9" s="361" t="str">
        <f t="shared" si="2"/>
        <v>Foos Ferber</v>
      </c>
      <c r="R9" s="361"/>
      <c r="S9" s="361"/>
      <c r="T9" s="361"/>
      <c r="U9" s="361"/>
      <c r="V9" s="361"/>
      <c r="W9" s="361"/>
      <c r="X9" s="362"/>
    </row>
    <row r="10" spans="1:24" ht="15.75" thickBot="1">
      <c r="A10" s="32" t="s">
        <v>6</v>
      </c>
      <c r="B10" s="460" t="s">
        <v>139</v>
      </c>
      <c r="C10" s="358"/>
      <c r="D10" s="358"/>
      <c r="E10" s="358"/>
      <c r="F10" s="358" t="s">
        <v>50</v>
      </c>
      <c r="G10" s="358"/>
      <c r="H10" s="358"/>
      <c r="I10" s="359"/>
      <c r="J10" s="127"/>
      <c r="K10" s="130">
        <f>COUNTIF($W$16:$W$36,A10)</f>
        <v>0</v>
      </c>
      <c r="L10" s="127">
        <f>COUNTIF($X$16:$X$36,A10)</f>
        <v>6</v>
      </c>
      <c r="M10" s="131"/>
      <c r="N10" s="131"/>
      <c r="O10" s="360">
        <v>7</v>
      </c>
      <c r="P10" s="360"/>
      <c r="Q10" s="361" t="str">
        <f>B10</f>
        <v>Lander Dannaux</v>
      </c>
      <c r="R10" s="361"/>
      <c r="S10" s="361"/>
      <c r="T10" s="361"/>
      <c r="U10" s="361"/>
      <c r="V10" s="361"/>
      <c r="W10" s="361"/>
      <c r="X10" s="362"/>
    </row>
    <row r="11" spans="1:24" ht="15.75" thickBot="1">
      <c r="A11" s="32" t="s">
        <v>7</v>
      </c>
      <c r="B11" s="461" t="s">
        <v>123</v>
      </c>
      <c r="C11" s="377"/>
      <c r="D11" s="377"/>
      <c r="E11" s="377"/>
      <c r="F11" s="377" t="s">
        <v>78</v>
      </c>
      <c r="G11" s="377"/>
      <c r="H11" s="377"/>
      <c r="I11" s="378"/>
      <c r="J11" s="127"/>
      <c r="K11" s="137">
        <f t="shared" si="0"/>
        <v>2</v>
      </c>
      <c r="L11" s="128">
        <f t="shared" si="1"/>
        <v>4</v>
      </c>
      <c r="M11" s="139"/>
      <c r="N11" s="139"/>
      <c r="O11" s="379">
        <v>5</v>
      </c>
      <c r="P11" s="379"/>
      <c r="Q11" s="380" t="str">
        <f t="shared" si="2"/>
        <v>Troy Lucas</v>
      </c>
      <c r="R11" s="380"/>
      <c r="S11" s="380"/>
      <c r="T11" s="380"/>
      <c r="U11" s="380"/>
      <c r="V11" s="380"/>
      <c r="W11" s="380"/>
      <c r="X11" s="381"/>
    </row>
    <row r="12" spans="1:25" ht="1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>
      <c r="A14" s="371" t="s">
        <v>46</v>
      </c>
      <c r="B14" s="372"/>
      <c r="C14" s="372"/>
      <c r="D14" s="372"/>
      <c r="E14" s="372"/>
      <c r="F14" s="372"/>
      <c r="G14" s="372"/>
      <c r="H14" s="373"/>
      <c r="I14" s="26"/>
      <c r="J14" s="26"/>
      <c r="K14" s="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4" ht="15.75" thickBot="1">
      <c r="A15" s="36" t="s">
        <v>27</v>
      </c>
      <c r="B15" s="126" t="s">
        <v>29</v>
      </c>
      <c r="C15" s="36" t="s">
        <v>24</v>
      </c>
      <c r="D15" s="382" t="s">
        <v>33</v>
      </c>
      <c r="E15" s="382"/>
      <c r="F15" s="382"/>
      <c r="G15" s="382"/>
      <c r="H15" s="382"/>
      <c r="I15" s="383" t="s">
        <v>34</v>
      </c>
      <c r="J15" s="382"/>
      <c r="K15" s="371" t="s">
        <v>35</v>
      </c>
      <c r="L15" s="384"/>
      <c r="M15" s="372" t="s">
        <v>36</v>
      </c>
      <c r="N15" s="384"/>
      <c r="O15" s="372" t="s">
        <v>37</v>
      </c>
      <c r="P15" s="384"/>
      <c r="Q15" s="372" t="s">
        <v>38</v>
      </c>
      <c r="R15" s="384"/>
      <c r="S15" s="372" t="s">
        <v>39</v>
      </c>
      <c r="T15" s="373"/>
      <c r="U15" s="371" t="s">
        <v>32</v>
      </c>
      <c r="V15" s="372"/>
      <c r="W15" s="36" t="s">
        <v>30</v>
      </c>
      <c r="X15" s="36" t="s">
        <v>31</v>
      </c>
    </row>
    <row r="16" spans="1:24" ht="15">
      <c r="A16" s="28">
        <v>11</v>
      </c>
      <c r="B16" s="136" t="s">
        <v>48</v>
      </c>
      <c r="C16" s="99">
        <v>0.5625</v>
      </c>
      <c r="D16" s="132" t="s">
        <v>2</v>
      </c>
      <c r="E16" s="132" t="str">
        <f>VLOOKUP(D16,$A$5:$I$11,2)</f>
        <v>Moro Edgar</v>
      </c>
      <c r="F16" s="132" t="s">
        <v>8</v>
      </c>
      <c r="G16" s="132" t="str">
        <f>VLOOKUP(H16,$A$5:$I$11,2)</f>
        <v>Foos Ferber</v>
      </c>
      <c r="H16" s="132" t="s">
        <v>5</v>
      </c>
      <c r="I16" s="31" t="s">
        <v>6</v>
      </c>
      <c r="J16" s="132" t="str">
        <f>VLOOKUP(I16,$A$5:$I$11,2)</f>
        <v>Lander Dannaux</v>
      </c>
      <c r="K16" s="40">
        <v>12</v>
      </c>
      <c r="L16" s="44">
        <v>10</v>
      </c>
      <c r="M16" s="135">
        <v>8</v>
      </c>
      <c r="N16" s="44">
        <v>11</v>
      </c>
      <c r="O16" s="135">
        <v>11</v>
      </c>
      <c r="P16" s="44">
        <v>9</v>
      </c>
      <c r="Q16" s="135">
        <v>11</v>
      </c>
      <c r="R16" s="44">
        <v>5</v>
      </c>
      <c r="S16" s="135"/>
      <c r="T16" s="42"/>
      <c r="U16" s="136">
        <f>IF(K16&gt;L16,1,0)+IF(M16&gt;N16,1,0)+IF(O16&gt;P16,1,0)+IF(Q16&gt;R16,1,0)+IF(S16&gt;T16,1,0)</f>
        <v>3</v>
      </c>
      <c r="V16" s="133">
        <f>IF(K16&lt;L16,1,0)+IF(M16&lt;N16,1,0)+IF(O16&lt;P16,1,0)+IF(Q16&lt;R16,1,0)+IF(S16&lt;T16,1,0)</f>
        <v>1</v>
      </c>
      <c r="W16" s="29" t="str">
        <f>IF(U16&gt;V16,D16,IF(U16&lt;V16,H16,""))</f>
        <v>B</v>
      </c>
      <c r="X16" s="28" t="str">
        <f>IF(U16&gt;V16,H16,IF(U16&lt;V16,D16,""))</f>
        <v>E</v>
      </c>
    </row>
    <row r="17" spans="1:24" ht="15">
      <c r="A17" s="29">
        <v>12</v>
      </c>
      <c r="B17" s="130" t="s">
        <v>48</v>
      </c>
      <c r="C17" s="100">
        <v>0.5625</v>
      </c>
      <c r="D17" s="127" t="s">
        <v>3</v>
      </c>
      <c r="E17" s="127" t="str">
        <f aca="true" t="shared" si="3" ref="E17:E36">VLOOKUP(D17,$A$5:$I$11,2)</f>
        <v>Mats Ten Vergert</v>
      </c>
      <c r="F17" s="127" t="s">
        <v>8</v>
      </c>
      <c r="G17" s="127" t="str">
        <f aca="true" t="shared" si="4" ref="G17:G36">VLOOKUP(H17,$A$5:$I$11,2)</f>
        <v>Seppe Van Beurden</v>
      </c>
      <c r="H17" s="127" t="s">
        <v>4</v>
      </c>
      <c r="I17" s="88" t="s">
        <v>7</v>
      </c>
      <c r="J17" s="127" t="str">
        <f aca="true" t="shared" si="5" ref="J17:J36">VLOOKUP(I17,$A$5:$I$11,2)</f>
        <v>Troy Lucas</v>
      </c>
      <c r="K17" s="41">
        <v>11</v>
      </c>
      <c r="L17" s="45">
        <v>6</v>
      </c>
      <c r="M17" s="131">
        <v>18</v>
      </c>
      <c r="N17" s="45">
        <v>20</v>
      </c>
      <c r="O17" s="131">
        <v>11</v>
      </c>
      <c r="P17" s="45">
        <v>7</v>
      </c>
      <c r="Q17" s="131">
        <v>7</v>
      </c>
      <c r="R17" s="45">
        <v>11</v>
      </c>
      <c r="S17" s="131">
        <v>6</v>
      </c>
      <c r="T17" s="43">
        <v>11</v>
      </c>
      <c r="U17" s="130">
        <f aca="true" t="shared" si="6" ref="U17:U36">IF(K17&gt;L17,1,0)+IF(M17&gt;N17,1,0)+IF(O17&gt;P17,1,0)+IF(Q17&gt;R17,1,0)+IF(S17&gt;T17,1,0)</f>
        <v>2</v>
      </c>
      <c r="V17" s="129">
        <f aca="true" t="shared" si="7" ref="V17:V36">IF(K17&lt;L17,1,0)+IF(M17&lt;N17,1,0)+IF(O17&lt;P17,1,0)+IF(Q17&lt;R17,1,0)+IF(S17&lt;T17,1,0)</f>
        <v>3</v>
      </c>
      <c r="W17" s="29" t="str">
        <f aca="true" t="shared" si="8" ref="W17:W36">IF(U17&gt;V17,D17,IF(U17&lt;V17,H17,""))</f>
        <v>D</v>
      </c>
      <c r="X17" s="29" t="str">
        <f aca="true" t="shared" si="9" ref="X17:X36">IF(U17&gt;V17,H17,IF(U17&lt;V17,D17,""))</f>
        <v>C</v>
      </c>
    </row>
    <row r="18" spans="1:24" ht="15">
      <c r="A18" s="29">
        <v>11</v>
      </c>
      <c r="B18" s="130" t="s">
        <v>48</v>
      </c>
      <c r="C18" s="100">
        <v>0.579861111111111</v>
      </c>
      <c r="D18" s="127" t="s">
        <v>1</v>
      </c>
      <c r="E18" s="127" t="str">
        <f t="shared" si="3"/>
        <v>Per Gevers</v>
      </c>
      <c r="F18" s="127" t="s">
        <v>8</v>
      </c>
      <c r="G18" s="127" t="str">
        <f t="shared" si="4"/>
        <v>Lander Dannaux</v>
      </c>
      <c r="H18" s="127" t="s">
        <v>6</v>
      </c>
      <c r="I18" s="88" t="s">
        <v>4</v>
      </c>
      <c r="J18" s="127" t="str">
        <f t="shared" si="5"/>
        <v>Seppe Van Beurden</v>
      </c>
      <c r="K18" s="41">
        <v>11</v>
      </c>
      <c r="L18" s="45">
        <v>3</v>
      </c>
      <c r="M18" s="131">
        <v>11</v>
      </c>
      <c r="N18" s="45">
        <v>9</v>
      </c>
      <c r="O18" s="131">
        <v>11</v>
      </c>
      <c r="P18" s="45">
        <v>7</v>
      </c>
      <c r="Q18" s="131"/>
      <c r="R18" s="45"/>
      <c r="S18" s="131"/>
      <c r="T18" s="43"/>
      <c r="U18" s="130">
        <f t="shared" si="6"/>
        <v>3</v>
      </c>
      <c r="V18" s="129">
        <f t="shared" si="7"/>
        <v>0</v>
      </c>
      <c r="W18" s="29" t="str">
        <f t="shared" si="8"/>
        <v>A</v>
      </c>
      <c r="X18" s="29" t="str">
        <f t="shared" si="9"/>
        <v>F</v>
      </c>
    </row>
    <row r="19" spans="1:24" ht="15">
      <c r="A19" s="29">
        <v>12</v>
      </c>
      <c r="B19" s="130" t="s">
        <v>48</v>
      </c>
      <c r="C19" s="100">
        <v>0.579861111111111</v>
      </c>
      <c r="D19" s="127" t="s">
        <v>2</v>
      </c>
      <c r="E19" s="127" t="str">
        <f t="shared" si="3"/>
        <v>Moro Edgar</v>
      </c>
      <c r="F19" s="127" t="s">
        <v>8</v>
      </c>
      <c r="G19" s="127" t="str">
        <f t="shared" si="4"/>
        <v>Mats Ten Vergert</v>
      </c>
      <c r="H19" s="127" t="s">
        <v>3</v>
      </c>
      <c r="I19" s="88" t="s">
        <v>5</v>
      </c>
      <c r="J19" s="127" t="str">
        <f t="shared" si="5"/>
        <v>Foos Ferber</v>
      </c>
      <c r="K19" s="41">
        <v>10</v>
      </c>
      <c r="L19" s="45">
        <v>12</v>
      </c>
      <c r="M19" s="131">
        <v>11</v>
      </c>
      <c r="N19" s="45">
        <v>6</v>
      </c>
      <c r="O19" s="131">
        <v>11</v>
      </c>
      <c r="P19" s="45">
        <v>3</v>
      </c>
      <c r="Q19" s="131">
        <v>11</v>
      </c>
      <c r="R19" s="45">
        <v>5</v>
      </c>
      <c r="S19" s="131"/>
      <c r="T19" s="43"/>
      <c r="U19" s="130">
        <f t="shared" si="6"/>
        <v>3</v>
      </c>
      <c r="V19" s="129">
        <f t="shared" si="7"/>
        <v>1</v>
      </c>
      <c r="W19" s="29" t="str">
        <f t="shared" si="8"/>
        <v>B</v>
      </c>
      <c r="X19" s="29" t="str">
        <f t="shared" si="9"/>
        <v>C</v>
      </c>
    </row>
    <row r="20" spans="1:24" ht="15">
      <c r="A20" s="29">
        <v>11</v>
      </c>
      <c r="B20" s="130" t="s">
        <v>48</v>
      </c>
      <c r="C20" s="100">
        <v>0.5972222222222222</v>
      </c>
      <c r="D20" s="127" t="s">
        <v>5</v>
      </c>
      <c r="E20" s="127" t="str">
        <f t="shared" si="3"/>
        <v>Foos Ferber</v>
      </c>
      <c r="F20" s="127" t="s">
        <v>8</v>
      </c>
      <c r="G20" s="127" t="str">
        <f t="shared" si="4"/>
        <v>Troy Lucas</v>
      </c>
      <c r="H20" s="127" t="s">
        <v>7</v>
      </c>
      <c r="I20" s="88" t="s">
        <v>2</v>
      </c>
      <c r="J20" s="127" t="str">
        <f t="shared" si="5"/>
        <v>Moro Edgar</v>
      </c>
      <c r="K20" s="41">
        <v>9</v>
      </c>
      <c r="L20" s="45">
        <v>11</v>
      </c>
      <c r="M20" s="131">
        <v>11</v>
      </c>
      <c r="N20" s="45">
        <v>8</v>
      </c>
      <c r="O20" s="131">
        <v>11</v>
      </c>
      <c r="P20" s="45">
        <v>6</v>
      </c>
      <c r="Q20" s="131">
        <v>8</v>
      </c>
      <c r="R20" s="45">
        <v>11</v>
      </c>
      <c r="S20" s="131">
        <v>11</v>
      </c>
      <c r="T20" s="43">
        <v>7</v>
      </c>
      <c r="U20" s="130">
        <f t="shared" si="6"/>
        <v>3</v>
      </c>
      <c r="V20" s="129">
        <f t="shared" si="7"/>
        <v>2</v>
      </c>
      <c r="W20" s="29" t="str">
        <f t="shared" si="8"/>
        <v>E</v>
      </c>
      <c r="X20" s="29" t="str">
        <f t="shared" si="9"/>
        <v>G</v>
      </c>
    </row>
    <row r="21" spans="1:24" ht="15">
      <c r="A21" s="29">
        <v>12</v>
      </c>
      <c r="B21" s="130" t="s">
        <v>48</v>
      </c>
      <c r="C21" s="100">
        <v>0.5972222222222222</v>
      </c>
      <c r="D21" s="127" t="s">
        <v>4</v>
      </c>
      <c r="E21" s="127" t="str">
        <f t="shared" si="3"/>
        <v>Seppe Van Beurden</v>
      </c>
      <c r="F21" s="127" t="s">
        <v>8</v>
      </c>
      <c r="G21" s="127" t="str">
        <f t="shared" si="4"/>
        <v>Per Gevers</v>
      </c>
      <c r="H21" s="127" t="s">
        <v>1</v>
      </c>
      <c r="I21" s="88" t="s">
        <v>3</v>
      </c>
      <c r="J21" s="127" t="str">
        <f t="shared" si="5"/>
        <v>Mats Ten Vergert</v>
      </c>
      <c r="K21" s="41">
        <v>7</v>
      </c>
      <c r="L21" s="45">
        <v>11</v>
      </c>
      <c r="M21" s="131">
        <v>3</v>
      </c>
      <c r="N21" s="45">
        <v>11</v>
      </c>
      <c r="O21" s="131">
        <v>2</v>
      </c>
      <c r="P21" s="45">
        <v>11</v>
      </c>
      <c r="Q21" s="131"/>
      <c r="R21" s="45"/>
      <c r="S21" s="131"/>
      <c r="T21" s="43"/>
      <c r="U21" s="130">
        <f t="shared" si="6"/>
        <v>0</v>
      </c>
      <c r="V21" s="129">
        <f t="shared" si="7"/>
        <v>3</v>
      </c>
      <c r="W21" s="29" t="str">
        <f t="shared" si="8"/>
        <v>A</v>
      </c>
      <c r="X21" s="29" t="str">
        <f t="shared" si="9"/>
        <v>D</v>
      </c>
    </row>
    <row r="22" spans="1:24" ht="15">
      <c r="A22" s="29">
        <v>11</v>
      </c>
      <c r="B22" s="130" t="s">
        <v>48</v>
      </c>
      <c r="C22" s="100">
        <v>0.6145833333333334</v>
      </c>
      <c r="D22" s="127" t="s">
        <v>7</v>
      </c>
      <c r="E22" s="127" t="str">
        <f t="shared" si="3"/>
        <v>Troy Lucas</v>
      </c>
      <c r="F22" s="127" t="s">
        <v>8</v>
      </c>
      <c r="G22" s="127" t="str">
        <f t="shared" si="4"/>
        <v>Moro Edgar</v>
      </c>
      <c r="H22" s="127" t="s">
        <v>2</v>
      </c>
      <c r="I22" s="88" t="s">
        <v>1</v>
      </c>
      <c r="J22" s="127" t="str">
        <f t="shared" si="5"/>
        <v>Per Gevers</v>
      </c>
      <c r="K22" s="41">
        <v>7</v>
      </c>
      <c r="L22" s="45">
        <v>11</v>
      </c>
      <c r="M22" s="131">
        <v>7</v>
      </c>
      <c r="N22" s="45">
        <v>11</v>
      </c>
      <c r="O22" s="131">
        <v>11</v>
      </c>
      <c r="P22" s="45">
        <v>5</v>
      </c>
      <c r="Q22" s="131">
        <v>4</v>
      </c>
      <c r="R22" s="45">
        <v>11</v>
      </c>
      <c r="S22" s="131"/>
      <c r="T22" s="43"/>
      <c r="U22" s="130">
        <f t="shared" si="6"/>
        <v>1</v>
      </c>
      <c r="V22" s="129">
        <f t="shared" si="7"/>
        <v>3</v>
      </c>
      <c r="W22" s="29" t="str">
        <f t="shared" si="8"/>
        <v>B</v>
      </c>
      <c r="X22" s="29" t="str">
        <f t="shared" si="9"/>
        <v>G</v>
      </c>
    </row>
    <row r="23" spans="1:24" ht="15">
      <c r="A23" s="29">
        <v>12</v>
      </c>
      <c r="B23" s="130" t="s">
        <v>48</v>
      </c>
      <c r="C23" s="100">
        <v>0.6145833333333334</v>
      </c>
      <c r="D23" s="127" t="s">
        <v>6</v>
      </c>
      <c r="E23" s="127" t="str">
        <f t="shared" si="3"/>
        <v>Lander Dannaux</v>
      </c>
      <c r="F23" s="127" t="s">
        <v>8</v>
      </c>
      <c r="G23" s="127" t="str">
        <f t="shared" si="4"/>
        <v>Mats Ten Vergert</v>
      </c>
      <c r="H23" s="127" t="s">
        <v>3</v>
      </c>
      <c r="I23" s="88" t="s">
        <v>4</v>
      </c>
      <c r="J23" s="127" t="str">
        <f t="shared" si="5"/>
        <v>Seppe Van Beurden</v>
      </c>
      <c r="K23" s="41">
        <v>8</v>
      </c>
      <c r="L23" s="45">
        <v>11</v>
      </c>
      <c r="M23" s="131">
        <v>6</v>
      </c>
      <c r="N23" s="45">
        <v>11</v>
      </c>
      <c r="O23" s="131">
        <v>9</v>
      </c>
      <c r="P23" s="45">
        <v>11</v>
      </c>
      <c r="Q23" s="131"/>
      <c r="R23" s="45"/>
      <c r="S23" s="131"/>
      <c r="T23" s="43"/>
      <c r="U23" s="130">
        <f t="shared" si="6"/>
        <v>0</v>
      </c>
      <c r="V23" s="129">
        <f t="shared" si="7"/>
        <v>3</v>
      </c>
      <c r="W23" s="29" t="str">
        <f t="shared" si="8"/>
        <v>C</v>
      </c>
      <c r="X23" s="29" t="str">
        <f t="shared" si="9"/>
        <v>F</v>
      </c>
    </row>
    <row r="24" spans="1:24" ht="15">
      <c r="A24" s="29">
        <v>11</v>
      </c>
      <c r="B24" s="130" t="s">
        <v>48</v>
      </c>
      <c r="C24" s="100">
        <v>0.6319444444444444</v>
      </c>
      <c r="D24" s="127" t="s">
        <v>5</v>
      </c>
      <c r="E24" s="127" t="str">
        <f t="shared" si="3"/>
        <v>Foos Ferber</v>
      </c>
      <c r="F24" s="127" t="s">
        <v>8</v>
      </c>
      <c r="G24" s="127" t="str">
        <f t="shared" si="4"/>
        <v>Seppe Van Beurden</v>
      </c>
      <c r="H24" s="127" t="s">
        <v>4</v>
      </c>
      <c r="I24" s="88" t="s">
        <v>2</v>
      </c>
      <c r="J24" s="127" t="str">
        <f t="shared" si="5"/>
        <v>Moro Edgar</v>
      </c>
      <c r="K24" s="41">
        <v>11</v>
      </c>
      <c r="L24" s="45">
        <v>7</v>
      </c>
      <c r="M24" s="131">
        <v>11</v>
      </c>
      <c r="N24" s="45">
        <v>4</v>
      </c>
      <c r="O24" s="131">
        <v>11</v>
      </c>
      <c r="P24" s="45">
        <v>7</v>
      </c>
      <c r="Q24" s="131"/>
      <c r="R24" s="45"/>
      <c r="S24" s="131"/>
      <c r="T24" s="43"/>
      <c r="U24" s="130">
        <f t="shared" si="6"/>
        <v>3</v>
      </c>
      <c r="V24" s="129">
        <f t="shared" si="7"/>
        <v>0</v>
      </c>
      <c r="W24" s="29" t="str">
        <f t="shared" si="8"/>
        <v>E</v>
      </c>
      <c r="X24" s="29" t="str">
        <f t="shared" si="9"/>
        <v>D</v>
      </c>
    </row>
    <row r="25" spans="1:24" ht="15">
      <c r="A25" s="29">
        <v>12</v>
      </c>
      <c r="B25" s="130" t="s">
        <v>48</v>
      </c>
      <c r="C25" s="100">
        <v>0.6319444444444444</v>
      </c>
      <c r="D25" s="127" t="s">
        <v>1</v>
      </c>
      <c r="E25" s="127" t="str">
        <f t="shared" si="3"/>
        <v>Per Gevers</v>
      </c>
      <c r="F25" s="127" t="s">
        <v>8</v>
      </c>
      <c r="G25" s="127" t="str">
        <f t="shared" si="4"/>
        <v>Troy Lucas</v>
      </c>
      <c r="H25" s="127" t="s">
        <v>7</v>
      </c>
      <c r="I25" s="88" t="s">
        <v>6</v>
      </c>
      <c r="J25" s="127" t="str">
        <f t="shared" si="5"/>
        <v>Lander Dannaux</v>
      </c>
      <c r="K25" s="41">
        <v>11</v>
      </c>
      <c r="L25" s="45">
        <v>4</v>
      </c>
      <c r="M25" s="131">
        <v>11</v>
      </c>
      <c r="N25" s="45">
        <v>7</v>
      </c>
      <c r="O25" s="131">
        <v>11</v>
      </c>
      <c r="P25" s="45">
        <v>7</v>
      </c>
      <c r="Q25" s="131"/>
      <c r="R25" s="45"/>
      <c r="S25" s="131"/>
      <c r="T25" s="43"/>
      <c r="U25" s="130">
        <f t="shared" si="6"/>
        <v>3</v>
      </c>
      <c r="V25" s="129">
        <f t="shared" si="7"/>
        <v>0</v>
      </c>
      <c r="W25" s="29" t="str">
        <f t="shared" si="8"/>
        <v>A</v>
      </c>
      <c r="X25" s="29" t="str">
        <f t="shared" si="9"/>
        <v>G</v>
      </c>
    </row>
    <row r="26" spans="1:24" ht="15">
      <c r="A26" s="29">
        <v>11</v>
      </c>
      <c r="B26" s="130" t="s">
        <v>48</v>
      </c>
      <c r="C26" s="100">
        <v>0.6493055555555556</v>
      </c>
      <c r="D26" s="127" t="s">
        <v>2</v>
      </c>
      <c r="E26" s="127" t="str">
        <f t="shared" si="3"/>
        <v>Moro Edgar</v>
      </c>
      <c r="F26" s="127" t="s">
        <v>8</v>
      </c>
      <c r="G26" s="127" t="str">
        <f t="shared" si="4"/>
        <v>Lander Dannaux</v>
      </c>
      <c r="H26" s="127" t="s">
        <v>6</v>
      </c>
      <c r="I26" s="88" t="s">
        <v>1</v>
      </c>
      <c r="J26" s="127" t="str">
        <f t="shared" si="5"/>
        <v>Per Gevers</v>
      </c>
      <c r="K26" s="41">
        <v>11</v>
      </c>
      <c r="L26" s="45">
        <v>4</v>
      </c>
      <c r="M26" s="131">
        <v>11</v>
      </c>
      <c r="N26" s="45">
        <v>7</v>
      </c>
      <c r="O26" s="131">
        <v>11</v>
      </c>
      <c r="P26" s="45">
        <v>8</v>
      </c>
      <c r="Q26" s="131"/>
      <c r="R26" s="45"/>
      <c r="S26" s="131"/>
      <c r="T26" s="43"/>
      <c r="U26" s="130">
        <f t="shared" si="6"/>
        <v>3</v>
      </c>
      <c r="V26" s="129">
        <f t="shared" si="7"/>
        <v>0</v>
      </c>
      <c r="W26" s="29" t="str">
        <f t="shared" si="8"/>
        <v>B</v>
      </c>
      <c r="X26" s="29" t="str">
        <f t="shared" si="9"/>
        <v>F</v>
      </c>
    </row>
    <row r="27" spans="1:24" ht="15">
      <c r="A27" s="29">
        <v>12</v>
      </c>
      <c r="B27" s="130" t="s">
        <v>48</v>
      </c>
      <c r="C27" s="100">
        <v>0.6493055555555556</v>
      </c>
      <c r="D27" s="127" t="s">
        <v>3</v>
      </c>
      <c r="E27" s="127" t="str">
        <f t="shared" si="3"/>
        <v>Mats Ten Vergert</v>
      </c>
      <c r="F27" s="127" t="s">
        <v>8</v>
      </c>
      <c r="G27" s="127" t="str">
        <f t="shared" si="4"/>
        <v>Foos Ferber</v>
      </c>
      <c r="H27" s="127" t="s">
        <v>5</v>
      </c>
      <c r="I27" s="88" t="s">
        <v>7</v>
      </c>
      <c r="J27" s="127" t="str">
        <f t="shared" si="5"/>
        <v>Troy Lucas</v>
      </c>
      <c r="K27" s="41">
        <v>9</v>
      </c>
      <c r="L27" s="45">
        <v>11</v>
      </c>
      <c r="M27" s="131">
        <v>9</v>
      </c>
      <c r="N27" s="45">
        <v>11</v>
      </c>
      <c r="O27" s="131">
        <v>9</v>
      </c>
      <c r="P27" s="45">
        <v>11</v>
      </c>
      <c r="Q27" s="131"/>
      <c r="R27" s="45"/>
      <c r="S27" s="131"/>
      <c r="T27" s="43"/>
      <c r="U27" s="130">
        <f t="shared" si="6"/>
        <v>0</v>
      </c>
      <c r="V27" s="129">
        <f t="shared" si="7"/>
        <v>3</v>
      </c>
      <c r="W27" s="29" t="str">
        <f t="shared" si="8"/>
        <v>E</v>
      </c>
      <c r="X27" s="29" t="str">
        <f t="shared" si="9"/>
        <v>C</v>
      </c>
    </row>
    <row r="28" spans="1:24" ht="15">
      <c r="A28" s="29">
        <v>11</v>
      </c>
      <c r="B28" s="130" t="s">
        <v>48</v>
      </c>
      <c r="C28" s="100">
        <v>0.6666666666666666</v>
      </c>
      <c r="D28" s="127" t="s">
        <v>4</v>
      </c>
      <c r="E28" s="127" t="str">
        <f t="shared" si="3"/>
        <v>Seppe Van Beurden</v>
      </c>
      <c r="F28" s="127" t="s">
        <v>8</v>
      </c>
      <c r="G28" s="127" t="str">
        <f t="shared" si="4"/>
        <v>Moro Edgar</v>
      </c>
      <c r="H28" s="127" t="s">
        <v>2</v>
      </c>
      <c r="I28" s="88" t="s">
        <v>3</v>
      </c>
      <c r="J28" s="127" t="str">
        <f t="shared" si="5"/>
        <v>Mats Ten Vergert</v>
      </c>
      <c r="K28" s="41">
        <v>7</v>
      </c>
      <c r="L28" s="45">
        <v>11</v>
      </c>
      <c r="M28" s="131">
        <v>4</v>
      </c>
      <c r="N28" s="45">
        <v>11</v>
      </c>
      <c r="O28" s="131">
        <v>7</v>
      </c>
      <c r="P28" s="45">
        <v>11</v>
      </c>
      <c r="Q28" s="131"/>
      <c r="R28" s="45"/>
      <c r="S28" s="131"/>
      <c r="T28" s="43"/>
      <c r="U28" s="130">
        <f t="shared" si="6"/>
        <v>0</v>
      </c>
      <c r="V28" s="129">
        <f t="shared" si="7"/>
        <v>3</v>
      </c>
      <c r="W28" s="29" t="str">
        <f t="shared" si="8"/>
        <v>B</v>
      </c>
      <c r="X28" s="29" t="str">
        <f t="shared" si="9"/>
        <v>D</v>
      </c>
    </row>
    <row r="29" spans="1:24" ht="15">
      <c r="A29" s="29">
        <v>12</v>
      </c>
      <c r="B29" s="130" t="s">
        <v>48</v>
      </c>
      <c r="C29" s="100">
        <v>0.6666666666666666</v>
      </c>
      <c r="D29" s="127" t="s">
        <v>6</v>
      </c>
      <c r="E29" s="127" t="str">
        <f t="shared" si="3"/>
        <v>Lander Dannaux</v>
      </c>
      <c r="F29" s="127" t="s">
        <v>8</v>
      </c>
      <c r="G29" s="127" t="str">
        <f t="shared" si="4"/>
        <v>Troy Lucas</v>
      </c>
      <c r="H29" s="127" t="s">
        <v>7</v>
      </c>
      <c r="I29" s="88" t="s">
        <v>5</v>
      </c>
      <c r="J29" s="127" t="str">
        <f t="shared" si="5"/>
        <v>Foos Ferber</v>
      </c>
      <c r="K29" s="41">
        <v>9</v>
      </c>
      <c r="L29" s="45">
        <v>11</v>
      </c>
      <c r="M29" s="131">
        <v>11</v>
      </c>
      <c r="N29" s="45">
        <v>7</v>
      </c>
      <c r="O29" s="131">
        <v>11</v>
      </c>
      <c r="P29" s="45">
        <v>7</v>
      </c>
      <c r="Q29" s="131">
        <v>10</v>
      </c>
      <c r="R29" s="45">
        <v>12</v>
      </c>
      <c r="S29" s="131">
        <v>10</v>
      </c>
      <c r="T29" s="43">
        <v>12</v>
      </c>
      <c r="U29" s="130">
        <f t="shared" si="6"/>
        <v>2</v>
      </c>
      <c r="V29" s="129">
        <f t="shared" si="7"/>
        <v>3</v>
      </c>
      <c r="W29" s="29" t="str">
        <f t="shared" si="8"/>
        <v>G</v>
      </c>
      <c r="X29" s="29" t="str">
        <f t="shared" si="9"/>
        <v>F</v>
      </c>
    </row>
    <row r="30" spans="1:24" ht="15">
      <c r="A30" s="29">
        <v>11</v>
      </c>
      <c r="B30" s="130" t="s">
        <v>48</v>
      </c>
      <c r="C30" s="100">
        <v>0.6840277777777778</v>
      </c>
      <c r="D30" s="127" t="s">
        <v>5</v>
      </c>
      <c r="E30" s="127" t="str">
        <f t="shared" si="3"/>
        <v>Foos Ferber</v>
      </c>
      <c r="F30" s="127" t="s">
        <v>8</v>
      </c>
      <c r="G30" s="127" t="str">
        <f t="shared" si="4"/>
        <v>Per Gevers</v>
      </c>
      <c r="H30" s="127" t="s">
        <v>1</v>
      </c>
      <c r="I30" s="88" t="s">
        <v>2</v>
      </c>
      <c r="J30" s="127" t="str">
        <f t="shared" si="5"/>
        <v>Moro Edgar</v>
      </c>
      <c r="K30" s="41">
        <v>7</v>
      </c>
      <c r="L30" s="45">
        <v>11</v>
      </c>
      <c r="M30" s="131">
        <v>13</v>
      </c>
      <c r="N30" s="45">
        <v>11</v>
      </c>
      <c r="O30" s="131">
        <v>9</v>
      </c>
      <c r="P30" s="45">
        <v>11</v>
      </c>
      <c r="Q30" s="131">
        <v>7</v>
      </c>
      <c r="R30" s="45">
        <v>11</v>
      </c>
      <c r="S30" s="131"/>
      <c r="T30" s="43"/>
      <c r="U30" s="130">
        <f t="shared" si="6"/>
        <v>1</v>
      </c>
      <c r="V30" s="129">
        <f t="shared" si="7"/>
        <v>3</v>
      </c>
      <c r="W30" s="29" t="str">
        <f t="shared" si="8"/>
        <v>A</v>
      </c>
      <c r="X30" s="29" t="str">
        <f t="shared" si="9"/>
        <v>E</v>
      </c>
    </row>
    <row r="31" spans="1:24" ht="15">
      <c r="A31" s="29">
        <v>12</v>
      </c>
      <c r="B31" s="130" t="s">
        <v>48</v>
      </c>
      <c r="C31" s="100">
        <v>0.6840277777777778</v>
      </c>
      <c r="D31" s="127" t="s">
        <v>7</v>
      </c>
      <c r="E31" s="127" t="str">
        <f t="shared" si="3"/>
        <v>Troy Lucas</v>
      </c>
      <c r="F31" s="127" t="s">
        <v>8</v>
      </c>
      <c r="G31" s="127" t="str">
        <f t="shared" si="4"/>
        <v>Mats Ten Vergert</v>
      </c>
      <c r="H31" s="127" t="s">
        <v>3</v>
      </c>
      <c r="I31" s="88" t="s">
        <v>4</v>
      </c>
      <c r="J31" s="127" t="str">
        <f t="shared" si="5"/>
        <v>Seppe Van Beurden</v>
      </c>
      <c r="K31" s="41">
        <v>9</v>
      </c>
      <c r="L31" s="45">
        <v>11</v>
      </c>
      <c r="M31" s="131">
        <v>5</v>
      </c>
      <c r="N31" s="45">
        <v>11</v>
      </c>
      <c r="O31" s="131">
        <v>11</v>
      </c>
      <c r="P31" s="45">
        <v>2</v>
      </c>
      <c r="Q31" s="131">
        <v>11</v>
      </c>
      <c r="R31" s="45">
        <v>9</v>
      </c>
      <c r="S31" s="131">
        <v>11</v>
      </c>
      <c r="T31" s="43">
        <v>7</v>
      </c>
      <c r="U31" s="130">
        <f t="shared" si="6"/>
        <v>3</v>
      </c>
      <c r="V31" s="129">
        <f t="shared" si="7"/>
        <v>2</v>
      </c>
      <c r="W31" s="29" t="str">
        <f t="shared" si="8"/>
        <v>G</v>
      </c>
      <c r="X31" s="29" t="str">
        <f t="shared" si="9"/>
        <v>C</v>
      </c>
    </row>
    <row r="32" spans="1:24" ht="15">
      <c r="A32" s="29">
        <v>11</v>
      </c>
      <c r="B32" s="130" t="s">
        <v>48</v>
      </c>
      <c r="C32" s="100">
        <v>0.7013888888888888</v>
      </c>
      <c r="D32" s="127" t="s">
        <v>4</v>
      </c>
      <c r="E32" s="127" t="str">
        <f t="shared" si="3"/>
        <v>Seppe Van Beurden</v>
      </c>
      <c r="F32" s="127" t="s">
        <v>8</v>
      </c>
      <c r="G32" s="127" t="str">
        <f t="shared" si="4"/>
        <v>Lander Dannaux</v>
      </c>
      <c r="H32" s="127" t="s">
        <v>6</v>
      </c>
      <c r="I32" s="88" t="s">
        <v>5</v>
      </c>
      <c r="J32" s="127" t="str">
        <f t="shared" si="5"/>
        <v>Foos Ferber</v>
      </c>
      <c r="K32" s="41">
        <v>6</v>
      </c>
      <c r="L32" s="45">
        <v>11</v>
      </c>
      <c r="M32" s="131">
        <v>13</v>
      </c>
      <c r="N32" s="45">
        <v>11</v>
      </c>
      <c r="O32" s="131">
        <v>13</v>
      </c>
      <c r="P32" s="45">
        <v>11</v>
      </c>
      <c r="Q32" s="131">
        <v>11</v>
      </c>
      <c r="R32" s="45">
        <v>7</v>
      </c>
      <c r="S32" s="131"/>
      <c r="T32" s="43"/>
      <c r="U32" s="130">
        <f t="shared" si="6"/>
        <v>3</v>
      </c>
      <c r="V32" s="129">
        <f t="shared" si="7"/>
        <v>1</v>
      </c>
      <c r="W32" s="29" t="str">
        <f t="shared" si="8"/>
        <v>D</v>
      </c>
      <c r="X32" s="29" t="str">
        <f t="shared" si="9"/>
        <v>F</v>
      </c>
    </row>
    <row r="33" spans="1:24" ht="15">
      <c r="A33" s="29">
        <v>12</v>
      </c>
      <c r="B33" s="130" t="s">
        <v>48</v>
      </c>
      <c r="C33" s="100">
        <v>0.7013888888888888</v>
      </c>
      <c r="D33" s="127" t="s">
        <v>1</v>
      </c>
      <c r="E33" s="127" t="str">
        <f t="shared" si="3"/>
        <v>Per Gevers</v>
      </c>
      <c r="F33" s="127" t="s">
        <v>8</v>
      </c>
      <c r="G33" s="127" t="str">
        <f t="shared" si="4"/>
        <v>Moro Edgar</v>
      </c>
      <c r="H33" s="127" t="s">
        <v>2</v>
      </c>
      <c r="I33" s="88" t="s">
        <v>7</v>
      </c>
      <c r="J33" s="127" t="str">
        <f t="shared" si="5"/>
        <v>Troy Lucas</v>
      </c>
      <c r="K33" s="41">
        <v>11</v>
      </c>
      <c r="L33" s="45">
        <v>4</v>
      </c>
      <c r="M33" s="131">
        <v>11</v>
      </c>
      <c r="N33" s="45">
        <v>5</v>
      </c>
      <c r="O33" s="131">
        <v>11</v>
      </c>
      <c r="P33" s="45">
        <v>4</v>
      </c>
      <c r="Q33" s="131"/>
      <c r="R33" s="45"/>
      <c r="S33" s="131"/>
      <c r="T33" s="43"/>
      <c r="U33" s="130">
        <f t="shared" si="6"/>
        <v>3</v>
      </c>
      <c r="V33" s="129">
        <f t="shared" si="7"/>
        <v>0</v>
      </c>
      <c r="W33" s="29" t="str">
        <f t="shared" si="8"/>
        <v>A</v>
      </c>
      <c r="X33" s="29" t="str">
        <f t="shared" si="9"/>
        <v>B</v>
      </c>
    </row>
    <row r="34" spans="1:24" ht="15">
      <c r="A34" s="29">
        <v>11</v>
      </c>
      <c r="B34" s="130" t="s">
        <v>48</v>
      </c>
      <c r="C34" s="100">
        <v>0.71875</v>
      </c>
      <c r="D34" s="127" t="s">
        <v>6</v>
      </c>
      <c r="E34" s="127" t="str">
        <f t="shared" si="3"/>
        <v>Lander Dannaux</v>
      </c>
      <c r="F34" s="127" t="s">
        <v>8</v>
      </c>
      <c r="G34" s="127" t="str">
        <f t="shared" si="4"/>
        <v>Foos Ferber</v>
      </c>
      <c r="H34" s="127" t="s">
        <v>5</v>
      </c>
      <c r="I34" s="88" t="s">
        <v>1</v>
      </c>
      <c r="J34" s="127" t="str">
        <f t="shared" si="5"/>
        <v>Per Gevers</v>
      </c>
      <c r="K34" s="41">
        <v>13</v>
      </c>
      <c r="L34" s="45">
        <v>11</v>
      </c>
      <c r="M34" s="131">
        <v>11</v>
      </c>
      <c r="N34" s="45">
        <v>13</v>
      </c>
      <c r="O34" s="131">
        <v>2</v>
      </c>
      <c r="P34" s="45">
        <v>11</v>
      </c>
      <c r="Q34" s="131">
        <v>11</v>
      </c>
      <c r="R34" s="45">
        <v>13</v>
      </c>
      <c r="S34" s="131"/>
      <c r="T34" s="43"/>
      <c r="U34" s="130">
        <f t="shared" si="6"/>
        <v>1</v>
      </c>
      <c r="V34" s="129">
        <f t="shared" si="7"/>
        <v>3</v>
      </c>
      <c r="W34" s="29" t="str">
        <f t="shared" si="8"/>
        <v>E</v>
      </c>
      <c r="X34" s="29" t="str">
        <f t="shared" si="9"/>
        <v>F</v>
      </c>
    </row>
    <row r="35" spans="1:24" ht="15">
      <c r="A35" s="29">
        <v>12</v>
      </c>
      <c r="B35" s="130" t="s">
        <v>48</v>
      </c>
      <c r="C35" s="100">
        <v>0.71875</v>
      </c>
      <c r="D35" s="127" t="s">
        <v>7</v>
      </c>
      <c r="E35" s="127" t="str">
        <f t="shared" si="3"/>
        <v>Troy Lucas</v>
      </c>
      <c r="F35" s="127" t="s">
        <v>8</v>
      </c>
      <c r="G35" s="127" t="str">
        <f t="shared" si="4"/>
        <v>Seppe Van Beurden</v>
      </c>
      <c r="H35" s="127" t="s">
        <v>4</v>
      </c>
      <c r="I35" s="88" t="s">
        <v>3</v>
      </c>
      <c r="J35" s="127" t="str">
        <f t="shared" si="5"/>
        <v>Mats Ten Vergert</v>
      </c>
      <c r="K35" s="41">
        <v>5</v>
      </c>
      <c r="L35" s="45">
        <v>11</v>
      </c>
      <c r="M35" s="131">
        <v>13</v>
      </c>
      <c r="N35" s="45">
        <v>11</v>
      </c>
      <c r="O35" s="131">
        <v>3</v>
      </c>
      <c r="P35" s="45">
        <v>11</v>
      </c>
      <c r="Q35" s="131">
        <v>7</v>
      </c>
      <c r="R35" s="45">
        <v>11</v>
      </c>
      <c r="S35" s="131"/>
      <c r="T35" s="43"/>
      <c r="U35" s="130">
        <f t="shared" si="6"/>
        <v>1</v>
      </c>
      <c r="V35" s="129">
        <f t="shared" si="7"/>
        <v>3</v>
      </c>
      <c r="W35" s="29" t="str">
        <f t="shared" si="8"/>
        <v>D</v>
      </c>
      <c r="X35" s="29" t="str">
        <f t="shared" si="9"/>
        <v>G</v>
      </c>
    </row>
    <row r="36" spans="1:24" ht="15.75" thickBot="1">
      <c r="A36" s="30">
        <v>11</v>
      </c>
      <c r="B36" s="137" t="s">
        <v>48</v>
      </c>
      <c r="C36" s="101">
        <v>0.7361111111111112</v>
      </c>
      <c r="D36" s="128" t="s">
        <v>3</v>
      </c>
      <c r="E36" s="128" t="str">
        <f t="shared" si="3"/>
        <v>Mats Ten Vergert</v>
      </c>
      <c r="F36" s="128" t="s">
        <v>8</v>
      </c>
      <c r="G36" s="128" t="str">
        <f t="shared" si="4"/>
        <v>Per Gevers</v>
      </c>
      <c r="H36" s="128" t="s">
        <v>1</v>
      </c>
      <c r="I36" s="90" t="s">
        <v>6</v>
      </c>
      <c r="J36" s="128" t="str">
        <f t="shared" si="5"/>
        <v>Lander Dannaux</v>
      </c>
      <c r="K36" s="47">
        <v>2</v>
      </c>
      <c r="L36" s="46">
        <v>11</v>
      </c>
      <c r="M36" s="139">
        <v>12</v>
      </c>
      <c r="N36" s="46">
        <v>14</v>
      </c>
      <c r="O36" s="139">
        <v>8</v>
      </c>
      <c r="P36" s="46">
        <v>11</v>
      </c>
      <c r="Q36" s="139"/>
      <c r="R36" s="46"/>
      <c r="S36" s="139"/>
      <c r="T36" s="48"/>
      <c r="U36" s="137">
        <f t="shared" si="6"/>
        <v>0</v>
      </c>
      <c r="V36" s="138">
        <f t="shared" si="7"/>
        <v>3</v>
      </c>
      <c r="W36" s="30" t="str">
        <f t="shared" si="8"/>
        <v>A</v>
      </c>
      <c r="X36" s="30" t="str">
        <f t="shared" si="9"/>
        <v>C</v>
      </c>
    </row>
    <row r="37" spans="1:25" ht="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5" spans="7:23" ht="1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7:23" ht="1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7:23" ht="1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7:23" ht="1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ht="1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ht="1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ht="1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ht="1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ht="1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Geerts;Glen Staes</dc:creator>
  <cp:keywords/>
  <dc:description/>
  <cp:lastModifiedBy>Pieter Geerts</cp:lastModifiedBy>
  <cp:lastPrinted>2019-06-22T10:53:40Z</cp:lastPrinted>
  <dcterms:created xsi:type="dcterms:W3CDTF">2016-04-18T08:36:21Z</dcterms:created>
  <dcterms:modified xsi:type="dcterms:W3CDTF">2019-06-22T18:35:12Z</dcterms:modified>
  <cp:category/>
  <cp:version/>
  <cp:contentType/>
  <cp:contentStatus/>
</cp:coreProperties>
</file>