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ieter Geerts\Documents\tafeltennis\VTTL\internationaal\"/>
    </mc:Choice>
  </mc:AlternateContent>
  <bookViews>
    <workbookView xWindow="0" yWindow="0" windowWidth="10170" windowHeight="6885" tabRatio="869"/>
  </bookViews>
  <sheets>
    <sheet name="Boys 0910 - 1" sheetId="1" r:id="rId1"/>
    <sheet name="Boys 0910 - 2" sheetId="127" r:id="rId2"/>
    <sheet name="Boys 0708 - 1" sheetId="128" r:id="rId3"/>
    <sheet name="Boys 0708 - 2" sheetId="148" r:id="rId4"/>
    <sheet name="Boys 0708 - 3" sheetId="149" r:id="rId5"/>
    <sheet name="Boys 0506 - 1" sheetId="132" r:id="rId6"/>
    <sheet name="Boys 0506 - 2" sheetId="130" r:id="rId7"/>
    <sheet name="Boys 0506 - 3" sheetId="37" r:id="rId8"/>
    <sheet name="Boys 0506 - 4" sheetId="131" r:id="rId9"/>
    <sheet name="Girls 0708 - 1" sheetId="45" r:id="rId10"/>
    <sheet name="Girls 0708 - 2" sheetId="134" r:id="rId11"/>
    <sheet name="Girls 0506 - 1" sheetId="138" r:id="rId12"/>
    <sheet name="Girls 0506 - 2" sheetId="139" r:id="rId13"/>
  </sheets>
  <calcPr calcId="179017"/>
</workbook>
</file>

<file path=xl/calcChain.xml><?xml version="1.0" encoding="utf-8"?>
<calcChain xmlns="http://schemas.openxmlformats.org/spreadsheetml/2006/main">
  <c r="V44" i="149" l="1"/>
  <c r="U44" i="149"/>
  <c r="X44" i="149" s="1"/>
  <c r="J44" i="149"/>
  <c r="G44" i="149"/>
  <c r="E44" i="149"/>
  <c r="V43" i="149"/>
  <c r="U43" i="149"/>
  <c r="J43" i="149"/>
  <c r="G43" i="149"/>
  <c r="E43" i="149"/>
  <c r="V42" i="149"/>
  <c r="U42" i="149"/>
  <c r="X42" i="149" s="1"/>
  <c r="J42" i="149"/>
  <c r="G42" i="149"/>
  <c r="E42" i="149"/>
  <c r="V41" i="149"/>
  <c r="U41" i="149"/>
  <c r="J41" i="149"/>
  <c r="G41" i="149"/>
  <c r="E41" i="149"/>
  <c r="V40" i="149"/>
  <c r="U40" i="149"/>
  <c r="J40" i="149"/>
  <c r="G40" i="149"/>
  <c r="E40" i="149"/>
  <c r="V39" i="149"/>
  <c r="U39" i="149"/>
  <c r="X39" i="149" s="1"/>
  <c r="J39" i="149"/>
  <c r="G39" i="149"/>
  <c r="E39" i="149"/>
  <c r="V38" i="149"/>
  <c r="U38" i="149"/>
  <c r="J38" i="149"/>
  <c r="G38" i="149"/>
  <c r="E38" i="149"/>
  <c r="V37" i="149"/>
  <c r="U37" i="149"/>
  <c r="X37" i="149" s="1"/>
  <c r="J37" i="149"/>
  <c r="G37" i="149"/>
  <c r="E37" i="149"/>
  <c r="V36" i="149"/>
  <c r="U36" i="149"/>
  <c r="X36" i="149" s="1"/>
  <c r="J36" i="149"/>
  <c r="G36" i="149"/>
  <c r="E36" i="149"/>
  <c r="V35" i="149"/>
  <c r="U35" i="149"/>
  <c r="J35" i="149"/>
  <c r="G35" i="149"/>
  <c r="E35" i="149"/>
  <c r="V34" i="149"/>
  <c r="U34" i="149"/>
  <c r="W34" i="149" s="1"/>
  <c r="J34" i="149"/>
  <c r="G34" i="149"/>
  <c r="E34" i="149"/>
  <c r="V33" i="149"/>
  <c r="U33" i="149"/>
  <c r="J33" i="149"/>
  <c r="G33" i="149"/>
  <c r="E33" i="149"/>
  <c r="V32" i="149"/>
  <c r="U32" i="149"/>
  <c r="X32" i="149" s="1"/>
  <c r="J32" i="149"/>
  <c r="G32" i="149"/>
  <c r="E32" i="149"/>
  <c r="V31" i="149"/>
  <c r="U31" i="149"/>
  <c r="J31" i="149"/>
  <c r="G31" i="149"/>
  <c r="E31" i="149"/>
  <c r="V30" i="149"/>
  <c r="U30" i="149"/>
  <c r="X30" i="149" s="1"/>
  <c r="J30" i="149"/>
  <c r="G30" i="149"/>
  <c r="E30" i="149"/>
  <c r="V29" i="149"/>
  <c r="U29" i="149"/>
  <c r="J29" i="149"/>
  <c r="G29" i="149"/>
  <c r="E29" i="149"/>
  <c r="V28" i="149"/>
  <c r="U28" i="149"/>
  <c r="X28" i="149" s="1"/>
  <c r="J28" i="149"/>
  <c r="G28" i="149"/>
  <c r="E28" i="149"/>
  <c r="V27" i="149"/>
  <c r="U27" i="149"/>
  <c r="W27" i="149" s="1"/>
  <c r="J27" i="149"/>
  <c r="G27" i="149"/>
  <c r="E27" i="149"/>
  <c r="V26" i="149"/>
  <c r="U26" i="149"/>
  <c r="J26" i="149"/>
  <c r="G26" i="149"/>
  <c r="E26" i="149"/>
  <c r="V25" i="149"/>
  <c r="U25" i="149"/>
  <c r="J25" i="149"/>
  <c r="G25" i="149"/>
  <c r="E25" i="149"/>
  <c r="V24" i="149"/>
  <c r="U24" i="149"/>
  <c r="X24" i="149" s="1"/>
  <c r="J24" i="149"/>
  <c r="G24" i="149"/>
  <c r="E24" i="149"/>
  <c r="V23" i="149"/>
  <c r="U23" i="149"/>
  <c r="J23" i="149"/>
  <c r="G23" i="149"/>
  <c r="E23" i="149"/>
  <c r="V22" i="149"/>
  <c r="U22" i="149"/>
  <c r="J22" i="149"/>
  <c r="G22" i="149"/>
  <c r="E22" i="149"/>
  <c r="V21" i="149"/>
  <c r="U21" i="149"/>
  <c r="X21" i="149" s="1"/>
  <c r="J21" i="149"/>
  <c r="G21" i="149"/>
  <c r="E21" i="149"/>
  <c r="V20" i="149"/>
  <c r="U20" i="149"/>
  <c r="J20" i="149"/>
  <c r="G20" i="149"/>
  <c r="E20" i="149"/>
  <c r="V19" i="149"/>
  <c r="U19" i="149"/>
  <c r="J19" i="149"/>
  <c r="G19" i="149"/>
  <c r="E19" i="149"/>
  <c r="V18" i="149"/>
  <c r="U18" i="149"/>
  <c r="X18" i="149" s="1"/>
  <c r="J18" i="149"/>
  <c r="G18" i="149"/>
  <c r="E18" i="149"/>
  <c r="V17" i="149"/>
  <c r="U17" i="149"/>
  <c r="J17" i="149"/>
  <c r="G17" i="149"/>
  <c r="E17" i="149"/>
  <c r="Q12" i="149"/>
  <c r="Q11" i="149"/>
  <c r="Q10" i="149"/>
  <c r="Q9" i="149"/>
  <c r="Q8" i="149"/>
  <c r="Q7" i="149"/>
  <c r="Q6" i="149"/>
  <c r="Q5" i="149"/>
  <c r="V44" i="148"/>
  <c r="U44" i="148"/>
  <c r="X44" i="148" s="1"/>
  <c r="J44" i="148"/>
  <c r="G44" i="148"/>
  <c r="E44" i="148"/>
  <c r="V43" i="148"/>
  <c r="U43" i="148"/>
  <c r="W43" i="148" s="1"/>
  <c r="J43" i="148"/>
  <c r="G43" i="148"/>
  <c r="E43" i="148"/>
  <c r="V42" i="148"/>
  <c r="U42" i="148"/>
  <c r="X42" i="148" s="1"/>
  <c r="J42" i="148"/>
  <c r="G42" i="148"/>
  <c r="E42" i="148"/>
  <c r="V41" i="148"/>
  <c r="W41" i="148" s="1"/>
  <c r="U41" i="148"/>
  <c r="J41" i="148"/>
  <c r="G41" i="148"/>
  <c r="E41" i="148"/>
  <c r="V40" i="148"/>
  <c r="U40" i="148"/>
  <c r="X40" i="148" s="1"/>
  <c r="J40" i="148"/>
  <c r="G40" i="148"/>
  <c r="E40" i="148"/>
  <c r="V39" i="148"/>
  <c r="U39" i="148"/>
  <c r="X39" i="148" s="1"/>
  <c r="J39" i="148"/>
  <c r="G39" i="148"/>
  <c r="E39" i="148"/>
  <c r="V38" i="148"/>
  <c r="U38" i="148"/>
  <c r="J38" i="148"/>
  <c r="G38" i="148"/>
  <c r="E38" i="148"/>
  <c r="V37" i="148"/>
  <c r="U37" i="148"/>
  <c r="J37" i="148"/>
  <c r="G37" i="148"/>
  <c r="E37" i="148"/>
  <c r="V36" i="148"/>
  <c r="U36" i="148"/>
  <c r="X36" i="148" s="1"/>
  <c r="J36" i="148"/>
  <c r="G36" i="148"/>
  <c r="E36" i="148"/>
  <c r="V35" i="148"/>
  <c r="U35" i="148"/>
  <c r="J35" i="148"/>
  <c r="G35" i="148"/>
  <c r="E35" i="148"/>
  <c r="V34" i="148"/>
  <c r="U34" i="148"/>
  <c r="J34" i="148"/>
  <c r="G34" i="148"/>
  <c r="E34" i="148"/>
  <c r="V33" i="148"/>
  <c r="W33" i="148" s="1"/>
  <c r="U33" i="148"/>
  <c r="J33" i="148"/>
  <c r="G33" i="148"/>
  <c r="E33" i="148"/>
  <c r="V32" i="148"/>
  <c r="U32" i="148"/>
  <c r="X32" i="148" s="1"/>
  <c r="J32" i="148"/>
  <c r="G32" i="148"/>
  <c r="E32" i="148"/>
  <c r="V31" i="148"/>
  <c r="U31" i="148"/>
  <c r="J31" i="148"/>
  <c r="G31" i="148"/>
  <c r="E31" i="148"/>
  <c r="V30" i="148"/>
  <c r="U30" i="148"/>
  <c r="W30" i="148" s="1"/>
  <c r="J30" i="148"/>
  <c r="G30" i="148"/>
  <c r="E30" i="148"/>
  <c r="V29" i="148"/>
  <c r="U29" i="148"/>
  <c r="X29" i="148" s="1"/>
  <c r="J29" i="148"/>
  <c r="G29" i="148"/>
  <c r="E29" i="148"/>
  <c r="V28" i="148"/>
  <c r="U28" i="148"/>
  <c r="X28" i="148" s="1"/>
  <c r="J28" i="148"/>
  <c r="G28" i="148"/>
  <c r="E28" i="148"/>
  <c r="V27" i="148"/>
  <c r="U27" i="148"/>
  <c r="J27" i="148"/>
  <c r="G27" i="148"/>
  <c r="E27" i="148"/>
  <c r="V26" i="148"/>
  <c r="U26" i="148"/>
  <c r="W26" i="148" s="1"/>
  <c r="J26" i="148"/>
  <c r="G26" i="148"/>
  <c r="E26" i="148"/>
  <c r="V25" i="148"/>
  <c r="U25" i="148"/>
  <c r="J25" i="148"/>
  <c r="G25" i="148"/>
  <c r="E25" i="148"/>
  <c r="V24" i="148"/>
  <c r="U24" i="148"/>
  <c r="X24" i="148" s="1"/>
  <c r="J24" i="148"/>
  <c r="G24" i="148"/>
  <c r="E24" i="148"/>
  <c r="V23" i="148"/>
  <c r="U23" i="148"/>
  <c r="J23" i="148"/>
  <c r="G23" i="148"/>
  <c r="E23" i="148"/>
  <c r="V22" i="148"/>
  <c r="U22" i="148"/>
  <c r="X22" i="148" s="1"/>
  <c r="J22" i="148"/>
  <c r="G22" i="148"/>
  <c r="E22" i="148"/>
  <c r="V21" i="148"/>
  <c r="U21" i="148"/>
  <c r="J21" i="148"/>
  <c r="G21" i="148"/>
  <c r="E21" i="148"/>
  <c r="V20" i="148"/>
  <c r="U20" i="148"/>
  <c r="X20" i="148" s="1"/>
  <c r="J20" i="148"/>
  <c r="G20" i="148"/>
  <c r="E20" i="148"/>
  <c r="V19" i="148"/>
  <c r="U19" i="148"/>
  <c r="J19" i="148"/>
  <c r="G19" i="148"/>
  <c r="E19" i="148"/>
  <c r="V18" i="148"/>
  <c r="U18" i="148"/>
  <c r="J18" i="148"/>
  <c r="G18" i="148"/>
  <c r="E18" i="148"/>
  <c r="V17" i="148"/>
  <c r="W17" i="148" s="1"/>
  <c r="U17" i="148"/>
  <c r="J17" i="148"/>
  <c r="G17" i="148"/>
  <c r="E17" i="148"/>
  <c r="Q12" i="148"/>
  <c r="Q11" i="148"/>
  <c r="Q10" i="148"/>
  <c r="Q9" i="148"/>
  <c r="Q8" i="148"/>
  <c r="Q7" i="148"/>
  <c r="Q6" i="148"/>
  <c r="Q5" i="148"/>
  <c r="W43" i="149" l="1"/>
  <c r="X43" i="149"/>
  <c r="L11" i="149" s="1"/>
  <c r="X43" i="148"/>
  <c r="W42" i="149"/>
  <c r="X41" i="149"/>
  <c r="W42" i="148"/>
  <c r="X40" i="149"/>
  <c r="X37" i="148"/>
  <c r="X38" i="148"/>
  <c r="X38" i="149"/>
  <c r="W35" i="149"/>
  <c r="X35" i="149"/>
  <c r="W35" i="148"/>
  <c r="X35" i="148"/>
  <c r="X34" i="149"/>
  <c r="X33" i="149"/>
  <c r="X34" i="148"/>
  <c r="W34" i="148"/>
  <c r="X31" i="148"/>
  <c r="X31" i="149"/>
  <c r="X29" i="149"/>
  <c r="X30" i="148"/>
  <c r="X23" i="148"/>
  <c r="X27" i="149"/>
  <c r="W27" i="148"/>
  <c r="X27" i="148"/>
  <c r="W25" i="148"/>
  <c r="X26" i="149"/>
  <c r="W26" i="149"/>
  <c r="X25" i="149"/>
  <c r="X26" i="148"/>
  <c r="X23" i="149"/>
  <c r="X22" i="149"/>
  <c r="W22" i="148"/>
  <c r="W21" i="148"/>
  <c r="X21" i="148"/>
  <c r="X20" i="149"/>
  <c r="W20" i="149"/>
  <c r="W19" i="149"/>
  <c r="X19" i="149"/>
  <c r="W19" i="148"/>
  <c r="X19" i="148"/>
  <c r="W18" i="149"/>
  <c r="X17" i="149"/>
  <c r="W18" i="148"/>
  <c r="X18" i="148"/>
  <c r="L7" i="149"/>
  <c r="W17" i="149"/>
  <c r="W25" i="149"/>
  <c r="W33" i="149"/>
  <c r="W41" i="149"/>
  <c r="W24" i="149"/>
  <c r="W32" i="149"/>
  <c r="W40" i="149"/>
  <c r="W23" i="149"/>
  <c r="W31" i="149"/>
  <c r="W39" i="149"/>
  <c r="W22" i="149"/>
  <c r="W30" i="149"/>
  <c r="W38" i="149"/>
  <c r="W21" i="149"/>
  <c r="W29" i="149"/>
  <c r="W37" i="149"/>
  <c r="W28" i="149"/>
  <c r="W36" i="149"/>
  <c r="W44" i="149"/>
  <c r="X17" i="148"/>
  <c r="W24" i="148"/>
  <c r="X25" i="148"/>
  <c r="W32" i="148"/>
  <c r="X33" i="148"/>
  <c r="W40" i="148"/>
  <c r="X41" i="148"/>
  <c r="W23" i="148"/>
  <c r="W31" i="148"/>
  <c r="W39" i="148"/>
  <c r="W38" i="148"/>
  <c r="W29" i="148"/>
  <c r="W37" i="148"/>
  <c r="W20" i="148"/>
  <c r="K9" i="148" s="1"/>
  <c r="W28" i="148"/>
  <c r="W36" i="148"/>
  <c r="W44" i="148"/>
  <c r="J21" i="138"/>
  <c r="J22" i="138"/>
  <c r="J23" i="138"/>
  <c r="J24" i="138"/>
  <c r="J25" i="138"/>
  <c r="J27" i="138"/>
  <c r="J28" i="138"/>
  <c r="J29" i="138"/>
  <c r="J30" i="138"/>
  <c r="J31" i="138"/>
  <c r="J32" i="138"/>
  <c r="J34" i="138"/>
  <c r="J35" i="138"/>
  <c r="J37" i="138"/>
  <c r="J38" i="138"/>
  <c r="J39" i="138"/>
  <c r="J40" i="138"/>
  <c r="J41" i="138"/>
  <c r="J43" i="138"/>
  <c r="J44" i="138"/>
  <c r="J45" i="138"/>
  <c r="J48" i="138"/>
  <c r="J49" i="138"/>
  <c r="J51" i="138"/>
  <c r="J52" i="138"/>
  <c r="J53" i="138"/>
  <c r="J54" i="138"/>
  <c r="J55" i="138"/>
  <c r="J57" i="138"/>
  <c r="J60" i="138"/>
  <c r="J61" i="138"/>
  <c r="J62" i="138"/>
  <c r="J63" i="138"/>
  <c r="J19" i="138"/>
  <c r="J20" i="139"/>
  <c r="J21" i="139"/>
  <c r="J22" i="139"/>
  <c r="J25" i="139"/>
  <c r="J26" i="139"/>
  <c r="J27" i="139"/>
  <c r="J28" i="139"/>
  <c r="J30" i="139"/>
  <c r="J31" i="139"/>
  <c r="J32" i="139"/>
  <c r="J35" i="139"/>
  <c r="J36" i="139"/>
  <c r="J37" i="139"/>
  <c r="J38" i="139"/>
  <c r="J40" i="139"/>
  <c r="J41" i="139"/>
  <c r="J42" i="139"/>
  <c r="J45" i="139"/>
  <c r="J46" i="139"/>
  <c r="J47" i="139"/>
  <c r="J48" i="139"/>
  <c r="J50" i="139"/>
  <c r="J51" i="139"/>
  <c r="J52" i="139"/>
  <c r="J55" i="139"/>
  <c r="J56" i="139"/>
  <c r="J57" i="139"/>
  <c r="J58" i="139"/>
  <c r="J60" i="139"/>
  <c r="J61" i="139"/>
  <c r="J62" i="139"/>
  <c r="V63" i="139"/>
  <c r="U63" i="139"/>
  <c r="G63" i="139"/>
  <c r="E63" i="139"/>
  <c r="V62" i="139"/>
  <c r="U62" i="139"/>
  <c r="X62" i="139" s="1"/>
  <c r="G62" i="139"/>
  <c r="E62" i="139"/>
  <c r="V61" i="139"/>
  <c r="U61" i="139"/>
  <c r="G61" i="139"/>
  <c r="E61" i="139"/>
  <c r="V60" i="139"/>
  <c r="U60" i="139"/>
  <c r="G60" i="139"/>
  <c r="E60" i="139"/>
  <c r="U59" i="139"/>
  <c r="G59" i="139"/>
  <c r="E59" i="139"/>
  <c r="V58" i="139"/>
  <c r="U58" i="139"/>
  <c r="W58" i="139" s="1"/>
  <c r="G58" i="139"/>
  <c r="E58" i="139"/>
  <c r="V57" i="139"/>
  <c r="U57" i="139"/>
  <c r="G57" i="139"/>
  <c r="E57" i="139"/>
  <c r="V56" i="139"/>
  <c r="U56" i="139"/>
  <c r="X56" i="139" s="1"/>
  <c r="G56" i="139"/>
  <c r="E56" i="139"/>
  <c r="V55" i="139"/>
  <c r="U55" i="139"/>
  <c r="G55" i="139"/>
  <c r="E55" i="139"/>
  <c r="U54" i="139"/>
  <c r="W54" i="139" s="1"/>
  <c r="G54" i="139"/>
  <c r="E54" i="139"/>
  <c r="V53" i="139"/>
  <c r="U53" i="139"/>
  <c r="G53" i="139"/>
  <c r="E53" i="139"/>
  <c r="V52" i="139"/>
  <c r="U52" i="139"/>
  <c r="G52" i="139"/>
  <c r="E52" i="139"/>
  <c r="V51" i="139"/>
  <c r="U51" i="139"/>
  <c r="G51" i="139"/>
  <c r="E51" i="139"/>
  <c r="V50" i="139"/>
  <c r="U50" i="139"/>
  <c r="G50" i="139"/>
  <c r="E50" i="139"/>
  <c r="U49" i="139"/>
  <c r="G49" i="139"/>
  <c r="E49" i="139"/>
  <c r="V48" i="139"/>
  <c r="U48" i="139"/>
  <c r="G48" i="139"/>
  <c r="E48" i="139"/>
  <c r="V47" i="139"/>
  <c r="U47" i="139"/>
  <c r="G47" i="139"/>
  <c r="E47" i="139"/>
  <c r="V46" i="139"/>
  <c r="U46" i="139"/>
  <c r="G46" i="139"/>
  <c r="E46" i="139"/>
  <c r="V45" i="139"/>
  <c r="U45" i="139"/>
  <c r="G45" i="139"/>
  <c r="E45" i="139"/>
  <c r="U44" i="139"/>
  <c r="G44" i="139"/>
  <c r="E44" i="139"/>
  <c r="V43" i="139"/>
  <c r="U43" i="139"/>
  <c r="G43" i="139"/>
  <c r="E43" i="139"/>
  <c r="V42" i="139"/>
  <c r="U42" i="139"/>
  <c r="G42" i="139"/>
  <c r="E42" i="139"/>
  <c r="V41" i="139"/>
  <c r="U41" i="139"/>
  <c r="G41" i="139"/>
  <c r="E41" i="139"/>
  <c r="V40" i="139"/>
  <c r="U40" i="139"/>
  <c r="G40" i="139"/>
  <c r="E40" i="139"/>
  <c r="U39" i="139"/>
  <c r="G39" i="139"/>
  <c r="E39" i="139"/>
  <c r="V38" i="139"/>
  <c r="U38" i="139"/>
  <c r="G38" i="139"/>
  <c r="E38" i="139"/>
  <c r="V37" i="139"/>
  <c r="U37" i="139"/>
  <c r="G37" i="139"/>
  <c r="E37" i="139"/>
  <c r="V36" i="139"/>
  <c r="U36" i="139"/>
  <c r="G36" i="139"/>
  <c r="E36" i="139"/>
  <c r="V35" i="139"/>
  <c r="U35" i="139"/>
  <c r="G35" i="139"/>
  <c r="E35" i="139"/>
  <c r="U34" i="139"/>
  <c r="G34" i="139"/>
  <c r="E34" i="139"/>
  <c r="V33" i="139"/>
  <c r="U33" i="139"/>
  <c r="G33" i="139"/>
  <c r="E33" i="139"/>
  <c r="V32" i="139"/>
  <c r="U32" i="139"/>
  <c r="G32" i="139"/>
  <c r="E32" i="139"/>
  <c r="V31" i="139"/>
  <c r="U31" i="139"/>
  <c r="G31" i="139"/>
  <c r="E31" i="139"/>
  <c r="V30" i="139"/>
  <c r="U30" i="139"/>
  <c r="G30" i="139"/>
  <c r="E30" i="139"/>
  <c r="U29" i="139"/>
  <c r="G29" i="139"/>
  <c r="E29" i="139"/>
  <c r="V28" i="139"/>
  <c r="U28" i="139"/>
  <c r="G28" i="139"/>
  <c r="E28" i="139"/>
  <c r="V27" i="139"/>
  <c r="U27" i="139"/>
  <c r="G27" i="139"/>
  <c r="E27" i="139"/>
  <c r="V26" i="139"/>
  <c r="U26" i="139"/>
  <c r="G26" i="139"/>
  <c r="E26" i="139"/>
  <c r="V25" i="139"/>
  <c r="U25" i="139"/>
  <c r="G25" i="139"/>
  <c r="E25" i="139"/>
  <c r="U24" i="139"/>
  <c r="G24" i="139"/>
  <c r="E24" i="139"/>
  <c r="V23" i="139"/>
  <c r="U23" i="139"/>
  <c r="G23" i="139"/>
  <c r="E23" i="139"/>
  <c r="V22" i="139"/>
  <c r="U22" i="139"/>
  <c r="G22" i="139"/>
  <c r="E22" i="139"/>
  <c r="V21" i="139"/>
  <c r="U21" i="139"/>
  <c r="G21" i="139"/>
  <c r="E21" i="139"/>
  <c r="V20" i="139"/>
  <c r="U20" i="139"/>
  <c r="G20" i="139"/>
  <c r="E20" i="139"/>
  <c r="U19" i="139"/>
  <c r="G19" i="139"/>
  <c r="E19" i="139"/>
  <c r="Q14" i="139"/>
  <c r="Q13" i="139"/>
  <c r="Q12" i="139"/>
  <c r="Q11" i="139"/>
  <c r="Q10" i="139"/>
  <c r="Q9" i="139"/>
  <c r="Q8" i="139"/>
  <c r="Q7" i="139"/>
  <c r="Q6" i="139"/>
  <c r="Q5" i="139"/>
  <c r="X63" i="138"/>
  <c r="W63" i="138"/>
  <c r="V63" i="138"/>
  <c r="U63" i="138"/>
  <c r="G63" i="138"/>
  <c r="E63" i="138"/>
  <c r="V62" i="138"/>
  <c r="W62" i="138" s="1"/>
  <c r="U62" i="138"/>
  <c r="X62" i="138" s="1"/>
  <c r="G62" i="138"/>
  <c r="E62" i="138"/>
  <c r="X61" i="138"/>
  <c r="V61" i="138"/>
  <c r="U61" i="138"/>
  <c r="W61" i="138" s="1"/>
  <c r="G61" i="138"/>
  <c r="E61" i="138"/>
  <c r="X60" i="138"/>
  <c r="W60" i="138"/>
  <c r="V60" i="138"/>
  <c r="U60" i="138"/>
  <c r="G60" i="138"/>
  <c r="E60" i="138"/>
  <c r="V59" i="138"/>
  <c r="X59" i="138"/>
  <c r="G59" i="138"/>
  <c r="E59" i="138"/>
  <c r="V58" i="138"/>
  <c r="X58" i="138"/>
  <c r="G58" i="138"/>
  <c r="E58" i="138"/>
  <c r="V57" i="138"/>
  <c r="U57" i="138"/>
  <c r="X57" i="138" s="1"/>
  <c r="G57" i="138"/>
  <c r="E57" i="138"/>
  <c r="V56" i="138"/>
  <c r="U56" i="138"/>
  <c r="X56" i="138" s="1"/>
  <c r="G56" i="138"/>
  <c r="E56" i="138"/>
  <c r="V55" i="138"/>
  <c r="U55" i="138"/>
  <c r="X55" i="138" s="1"/>
  <c r="G55" i="138"/>
  <c r="E55" i="138"/>
  <c r="V54" i="138"/>
  <c r="U54" i="138"/>
  <c r="W54" i="138" s="1"/>
  <c r="G54" i="138"/>
  <c r="E54" i="138"/>
  <c r="V53" i="138"/>
  <c r="U53" i="138"/>
  <c r="W53" i="138" s="1"/>
  <c r="G53" i="138"/>
  <c r="E53" i="138"/>
  <c r="V52" i="138"/>
  <c r="U52" i="138"/>
  <c r="G52" i="138"/>
  <c r="E52" i="138"/>
  <c r="V51" i="138"/>
  <c r="U51" i="138"/>
  <c r="X51" i="138" s="1"/>
  <c r="G51" i="138"/>
  <c r="E51" i="138"/>
  <c r="U50" i="138"/>
  <c r="X50" i="138" s="1"/>
  <c r="G50" i="138"/>
  <c r="E50" i="138"/>
  <c r="V49" i="138"/>
  <c r="U49" i="138"/>
  <c r="G49" i="138"/>
  <c r="E49" i="138"/>
  <c r="V48" i="138"/>
  <c r="U48" i="138"/>
  <c r="X48" i="138" s="1"/>
  <c r="G48" i="138"/>
  <c r="E48" i="138"/>
  <c r="U47" i="138"/>
  <c r="X47" i="138" s="1"/>
  <c r="G47" i="138"/>
  <c r="E47" i="138"/>
  <c r="V46" i="138"/>
  <c r="U46" i="138"/>
  <c r="G46" i="138"/>
  <c r="E46" i="138"/>
  <c r="V45" i="138"/>
  <c r="U45" i="138"/>
  <c r="G45" i="138"/>
  <c r="E45" i="138"/>
  <c r="V44" i="138"/>
  <c r="U44" i="138"/>
  <c r="G44" i="138"/>
  <c r="E44" i="138"/>
  <c r="V43" i="138"/>
  <c r="W43" i="138" s="1"/>
  <c r="U43" i="138"/>
  <c r="G43" i="138"/>
  <c r="E43" i="138"/>
  <c r="V42" i="138"/>
  <c r="X42" i="138"/>
  <c r="G42" i="138"/>
  <c r="E42" i="138"/>
  <c r="V41" i="138"/>
  <c r="U41" i="138"/>
  <c r="G41" i="138"/>
  <c r="E41" i="138"/>
  <c r="V40" i="138"/>
  <c r="U40" i="138"/>
  <c r="X40" i="138" s="1"/>
  <c r="G40" i="138"/>
  <c r="E40" i="138"/>
  <c r="V39" i="138"/>
  <c r="U39" i="138"/>
  <c r="G39" i="138"/>
  <c r="E39" i="138"/>
  <c r="V38" i="138"/>
  <c r="U38" i="138"/>
  <c r="W38" i="138" s="1"/>
  <c r="G38" i="138"/>
  <c r="E38" i="138"/>
  <c r="V37" i="138"/>
  <c r="U37" i="138"/>
  <c r="G37" i="138"/>
  <c r="E37" i="138"/>
  <c r="V36" i="138"/>
  <c r="X36" i="138"/>
  <c r="G36" i="138"/>
  <c r="E36" i="138"/>
  <c r="V35" i="138"/>
  <c r="U35" i="138"/>
  <c r="X35" i="138" s="1"/>
  <c r="G35" i="138"/>
  <c r="E35" i="138"/>
  <c r="V34" i="138"/>
  <c r="U34" i="138"/>
  <c r="G34" i="138"/>
  <c r="E34" i="138"/>
  <c r="U33" i="138"/>
  <c r="X33" i="138" s="1"/>
  <c r="G33" i="138"/>
  <c r="E33" i="138"/>
  <c r="V32" i="138"/>
  <c r="U32" i="138"/>
  <c r="G32" i="138"/>
  <c r="E32" i="138"/>
  <c r="V31" i="138"/>
  <c r="U31" i="138"/>
  <c r="X31" i="138" s="1"/>
  <c r="G31" i="138"/>
  <c r="E31" i="138"/>
  <c r="V30" i="138"/>
  <c r="U30" i="138"/>
  <c r="W30" i="138" s="1"/>
  <c r="G30" i="138"/>
  <c r="E30" i="138"/>
  <c r="V29" i="138"/>
  <c r="U29" i="138"/>
  <c r="X29" i="138" s="1"/>
  <c r="G29" i="138"/>
  <c r="E29" i="138"/>
  <c r="V28" i="138"/>
  <c r="U28" i="138"/>
  <c r="G28" i="138"/>
  <c r="E28" i="138"/>
  <c r="V27" i="138"/>
  <c r="U27" i="138"/>
  <c r="X27" i="138" s="1"/>
  <c r="G27" i="138"/>
  <c r="E27" i="138"/>
  <c r="U26" i="138"/>
  <c r="X26" i="138" s="1"/>
  <c r="G26" i="138"/>
  <c r="E26" i="138"/>
  <c r="V25" i="138"/>
  <c r="U25" i="138"/>
  <c r="X25" i="138" s="1"/>
  <c r="G25" i="138"/>
  <c r="E25" i="138"/>
  <c r="V24" i="138"/>
  <c r="U24" i="138"/>
  <c r="G24" i="138"/>
  <c r="E24" i="138"/>
  <c r="V23" i="138"/>
  <c r="U23" i="138"/>
  <c r="X23" i="138" s="1"/>
  <c r="G23" i="138"/>
  <c r="E23" i="138"/>
  <c r="V22" i="138"/>
  <c r="U22" i="138"/>
  <c r="G22" i="138"/>
  <c r="E22" i="138"/>
  <c r="V21" i="138"/>
  <c r="U21" i="138"/>
  <c r="W21" i="138" s="1"/>
  <c r="G21" i="138"/>
  <c r="E21" i="138"/>
  <c r="V20" i="138"/>
  <c r="X20" i="138"/>
  <c r="G20" i="138"/>
  <c r="E20" i="138"/>
  <c r="V19" i="138"/>
  <c r="U19" i="138"/>
  <c r="G19" i="138"/>
  <c r="E19" i="138"/>
  <c r="Q14" i="138"/>
  <c r="Q13" i="138"/>
  <c r="Q12" i="138"/>
  <c r="Q11" i="138"/>
  <c r="Q10" i="138"/>
  <c r="Q9" i="138"/>
  <c r="Q8" i="138"/>
  <c r="Q7" i="138"/>
  <c r="Q6" i="138"/>
  <c r="Q5" i="138"/>
  <c r="L10" i="149" l="1"/>
  <c r="X53" i="138"/>
  <c r="W52" i="138"/>
  <c r="X52" i="138"/>
  <c r="W51" i="138"/>
  <c r="X49" i="138"/>
  <c r="X46" i="139"/>
  <c r="W46" i="138"/>
  <c r="W45" i="138"/>
  <c r="X45" i="138"/>
  <c r="X44" i="138"/>
  <c r="W44" i="138"/>
  <c r="X43" i="138"/>
  <c r="X41" i="138"/>
  <c r="X39" i="138"/>
  <c r="W37" i="138"/>
  <c r="X37" i="138"/>
  <c r="W35" i="138"/>
  <c r="X34" i="138"/>
  <c r="W34" i="138"/>
  <c r="K7" i="148"/>
  <c r="X32" i="138"/>
  <c r="X30" i="138"/>
  <c r="W29" i="138"/>
  <c r="W28" i="138"/>
  <c r="X28" i="138"/>
  <c r="W27" i="138"/>
  <c r="X24" i="138"/>
  <c r="L12" i="149"/>
  <c r="K6" i="148"/>
  <c r="W22" i="138"/>
  <c r="X22" i="138"/>
  <c r="L13" i="138" s="1"/>
  <c r="X21" i="138"/>
  <c r="X19" i="138"/>
  <c r="W19" i="138"/>
  <c r="L5" i="149"/>
  <c r="L6" i="149"/>
  <c r="L8" i="149"/>
  <c r="L9" i="149"/>
  <c r="K6" i="149"/>
  <c r="K9" i="149"/>
  <c r="K11" i="149"/>
  <c r="K8" i="149"/>
  <c r="K5" i="149"/>
  <c r="K10" i="149"/>
  <c r="K7" i="149"/>
  <c r="K12" i="149"/>
  <c r="K10" i="148"/>
  <c r="K5" i="148"/>
  <c r="K12" i="148"/>
  <c r="K8" i="148"/>
  <c r="K11" i="148"/>
  <c r="L11" i="148"/>
  <c r="L9" i="148"/>
  <c r="L8" i="148"/>
  <c r="L5" i="148"/>
  <c r="L10" i="148"/>
  <c r="L7" i="148"/>
  <c r="L6" i="148"/>
  <c r="L12" i="148"/>
  <c r="W20" i="139"/>
  <c r="W21" i="139"/>
  <c r="X43" i="139"/>
  <c r="X45" i="139"/>
  <c r="X47" i="139"/>
  <c r="X49" i="139"/>
  <c r="X53" i="139"/>
  <c r="X22" i="139"/>
  <c r="X28" i="139"/>
  <c r="X30" i="139"/>
  <c r="W40" i="139"/>
  <c r="X21" i="139"/>
  <c r="X37" i="139"/>
  <c r="X61" i="139"/>
  <c r="X55" i="139"/>
  <c r="X24" i="139"/>
  <c r="X32" i="139"/>
  <c r="X34" i="139"/>
  <c r="X40" i="139"/>
  <c r="W53" i="139"/>
  <c r="W61" i="139"/>
  <c r="X63" i="139"/>
  <c r="X44" i="139"/>
  <c r="X52" i="139"/>
  <c r="X23" i="139"/>
  <c r="X25" i="139"/>
  <c r="X29" i="139"/>
  <c r="W37" i="139"/>
  <c r="W24" i="139"/>
  <c r="W46" i="139"/>
  <c r="X26" i="139"/>
  <c r="W30" i="139"/>
  <c r="X39" i="139"/>
  <c r="X50" i="139"/>
  <c r="W32" i="139"/>
  <c r="X36" i="139"/>
  <c r="X20" i="139"/>
  <c r="W38" i="139"/>
  <c r="W45" i="139"/>
  <c r="X58" i="139"/>
  <c r="W25" i="139"/>
  <c r="W22" i="139"/>
  <c r="X31" i="139"/>
  <c r="X38" i="139"/>
  <c r="X42" i="139"/>
  <c r="W62" i="139"/>
  <c r="W29" i="139"/>
  <c r="W49" i="139"/>
  <c r="X54" i="139"/>
  <c r="X59" i="139"/>
  <c r="X27" i="139"/>
  <c r="L12" i="139" s="1"/>
  <c r="W33" i="139"/>
  <c r="X33" i="139"/>
  <c r="X57" i="139"/>
  <c r="X60" i="139"/>
  <c r="W57" i="139"/>
  <c r="X51" i="139"/>
  <c r="X48" i="139"/>
  <c r="W48" i="139"/>
  <c r="W41" i="139"/>
  <c r="X41" i="139"/>
  <c r="X35" i="139"/>
  <c r="X19" i="139"/>
  <c r="W59" i="138"/>
  <c r="W58" i="138"/>
  <c r="W50" i="138"/>
  <c r="W42" i="138"/>
  <c r="W36" i="138"/>
  <c r="W26" i="138"/>
  <c r="W20" i="138"/>
  <c r="L11" i="139"/>
  <c r="W28" i="139"/>
  <c r="W36" i="139"/>
  <c r="W44" i="139"/>
  <c r="W52" i="139"/>
  <c r="W60" i="139"/>
  <c r="W19" i="139"/>
  <c r="W27" i="139"/>
  <c r="W35" i="139"/>
  <c r="W43" i="139"/>
  <c r="W51" i="139"/>
  <c r="W59" i="139"/>
  <c r="W26" i="139"/>
  <c r="W34" i="139"/>
  <c r="W42" i="139"/>
  <c r="W50" i="139"/>
  <c r="W56" i="139"/>
  <c r="W23" i="139"/>
  <c r="W31" i="139"/>
  <c r="W39" i="139"/>
  <c r="W47" i="139"/>
  <c r="W55" i="139"/>
  <c r="W63" i="139"/>
  <c r="X38" i="138"/>
  <c r="X46" i="138"/>
  <c r="X54" i="138"/>
  <c r="W25" i="138"/>
  <c r="W33" i="138"/>
  <c r="W41" i="138"/>
  <c r="W49" i="138"/>
  <c r="W57" i="138"/>
  <c r="L12" i="138"/>
  <c r="W24" i="138"/>
  <c r="W32" i="138"/>
  <c r="W40" i="138"/>
  <c r="W48" i="138"/>
  <c r="W56" i="138"/>
  <c r="W23" i="138"/>
  <c r="W31" i="138"/>
  <c r="W39" i="138"/>
  <c r="W47" i="138"/>
  <c r="W55" i="138"/>
  <c r="L9" i="138" l="1"/>
  <c r="L10" i="138"/>
  <c r="L9" i="139"/>
  <c r="L5" i="139"/>
  <c r="L8" i="139"/>
  <c r="L14" i="139"/>
  <c r="L7" i="139"/>
  <c r="L10" i="139"/>
  <c r="L13" i="139"/>
  <c r="L6" i="139"/>
  <c r="K7" i="138"/>
  <c r="K13" i="139"/>
  <c r="K5" i="139"/>
  <c r="K10" i="139"/>
  <c r="K7" i="139"/>
  <c r="K12" i="139"/>
  <c r="K8" i="139"/>
  <c r="K9" i="139"/>
  <c r="K14" i="139"/>
  <c r="K6" i="139"/>
  <c r="K11" i="139"/>
  <c r="K8" i="138"/>
  <c r="K5" i="138"/>
  <c r="K11" i="138"/>
  <c r="K13" i="138"/>
  <c r="L7" i="138"/>
  <c r="K6" i="138"/>
  <c r="L5" i="138"/>
  <c r="K14" i="138"/>
  <c r="L8" i="138"/>
  <c r="K12" i="138"/>
  <c r="L14" i="138"/>
  <c r="K10" i="138"/>
  <c r="L6" i="138"/>
  <c r="K9" i="138"/>
  <c r="L11" i="138"/>
  <c r="J20" i="134"/>
  <c r="J21" i="134"/>
  <c r="J22" i="134"/>
  <c r="J23" i="134"/>
  <c r="J24" i="134"/>
  <c r="J25" i="134"/>
  <c r="J26" i="134"/>
  <c r="J27" i="134"/>
  <c r="J28" i="134"/>
  <c r="J29" i="134"/>
  <c r="J30" i="134"/>
  <c r="J31" i="134"/>
  <c r="J32" i="134"/>
  <c r="J33" i="134"/>
  <c r="J34" i="134"/>
  <c r="J35" i="134"/>
  <c r="J36" i="134"/>
  <c r="J37" i="134"/>
  <c r="J38" i="134"/>
  <c r="J39" i="134"/>
  <c r="J40" i="134"/>
  <c r="J41" i="134"/>
  <c r="J42" i="134"/>
  <c r="J43" i="134"/>
  <c r="J44" i="134"/>
  <c r="J45" i="134"/>
  <c r="J46" i="134"/>
  <c r="J47" i="134"/>
  <c r="J48" i="134"/>
  <c r="J49" i="134"/>
  <c r="J50" i="134"/>
  <c r="J51" i="134"/>
  <c r="J52" i="134"/>
  <c r="J53" i="134"/>
  <c r="J54" i="134"/>
  <c r="J55" i="134"/>
  <c r="J56" i="134"/>
  <c r="J57" i="134"/>
  <c r="J58" i="134"/>
  <c r="J59" i="134"/>
  <c r="J60" i="134"/>
  <c r="J61" i="134"/>
  <c r="J62" i="134"/>
  <c r="J63" i="134"/>
  <c r="J19" i="134"/>
  <c r="J20" i="45"/>
  <c r="J21" i="45"/>
  <c r="J22" i="45"/>
  <c r="J23" i="45"/>
  <c r="J24" i="45"/>
  <c r="J26" i="45"/>
  <c r="J27" i="45"/>
  <c r="J28" i="45"/>
  <c r="J29" i="45"/>
  <c r="J30" i="45"/>
  <c r="J31" i="45"/>
  <c r="J32" i="45"/>
  <c r="J33" i="45"/>
  <c r="J34" i="45"/>
  <c r="J36" i="45"/>
  <c r="J37" i="45"/>
  <c r="J38" i="45"/>
  <c r="J39" i="45"/>
  <c r="J40" i="45"/>
  <c r="J41" i="45"/>
  <c r="J42" i="45"/>
  <c r="J43" i="45"/>
  <c r="J44" i="45"/>
  <c r="J46" i="45"/>
  <c r="J47" i="45"/>
  <c r="J48" i="45"/>
  <c r="J49" i="45"/>
  <c r="J50" i="45"/>
  <c r="J51" i="45"/>
  <c r="J52" i="45"/>
  <c r="J53" i="45"/>
  <c r="J54" i="45"/>
  <c r="J56" i="45"/>
  <c r="J57" i="45"/>
  <c r="J58" i="45"/>
  <c r="J59" i="45"/>
  <c r="J60" i="45"/>
  <c r="J61" i="45"/>
  <c r="J62" i="45"/>
  <c r="J63" i="45"/>
  <c r="J19" i="45"/>
  <c r="U63" i="134"/>
  <c r="X63" i="134" s="1"/>
  <c r="G63" i="134"/>
  <c r="E63" i="134"/>
  <c r="X62" i="134"/>
  <c r="V62" i="134"/>
  <c r="U62" i="134"/>
  <c r="W62" i="134" s="1"/>
  <c r="G62" i="134"/>
  <c r="E62" i="134"/>
  <c r="X61" i="134"/>
  <c r="W61" i="134"/>
  <c r="V61" i="134"/>
  <c r="U61" i="134"/>
  <c r="G61" i="134"/>
  <c r="E61" i="134"/>
  <c r="V60" i="134"/>
  <c r="X60" i="134" s="1"/>
  <c r="U60" i="134"/>
  <c r="G60" i="134"/>
  <c r="E60" i="134"/>
  <c r="V59" i="134"/>
  <c r="U59" i="134"/>
  <c r="X59" i="134" s="1"/>
  <c r="G59" i="134"/>
  <c r="E59" i="134"/>
  <c r="X58" i="134"/>
  <c r="V58" i="134"/>
  <c r="W58" i="134" s="1"/>
  <c r="U58" i="134"/>
  <c r="G58" i="134"/>
  <c r="E58" i="134"/>
  <c r="W57" i="134"/>
  <c r="V57" i="134"/>
  <c r="U57" i="134"/>
  <c r="X57" i="134" s="1"/>
  <c r="G57" i="134"/>
  <c r="E57" i="134"/>
  <c r="V56" i="134"/>
  <c r="U56" i="134"/>
  <c r="X56" i="134" s="1"/>
  <c r="G56" i="134"/>
  <c r="E56" i="134"/>
  <c r="V55" i="134"/>
  <c r="U55" i="134"/>
  <c r="X55" i="134" s="1"/>
  <c r="G55" i="134"/>
  <c r="E55" i="134"/>
  <c r="V54" i="134"/>
  <c r="X54" i="134"/>
  <c r="G54" i="134"/>
  <c r="E54" i="134"/>
  <c r="V53" i="134"/>
  <c r="X53" i="134"/>
  <c r="G53" i="134"/>
  <c r="E53" i="134"/>
  <c r="V52" i="134"/>
  <c r="U52" i="134"/>
  <c r="X52" i="134" s="1"/>
  <c r="G52" i="134"/>
  <c r="E52" i="134"/>
  <c r="V51" i="134"/>
  <c r="U51" i="134"/>
  <c r="X51" i="134" s="1"/>
  <c r="G51" i="134"/>
  <c r="E51" i="134"/>
  <c r="V50" i="134"/>
  <c r="U50" i="134"/>
  <c r="W50" i="134" s="1"/>
  <c r="G50" i="134"/>
  <c r="E50" i="134"/>
  <c r="V49" i="134"/>
  <c r="X49" i="134" s="1"/>
  <c r="U49" i="134"/>
  <c r="G49" i="134"/>
  <c r="E49" i="134"/>
  <c r="V48" i="134"/>
  <c r="U48" i="134"/>
  <c r="G48" i="134"/>
  <c r="E48" i="134"/>
  <c r="V47" i="134"/>
  <c r="U47" i="134"/>
  <c r="G47" i="134"/>
  <c r="E47" i="134"/>
  <c r="V46" i="134"/>
  <c r="X46" i="134"/>
  <c r="G46" i="134"/>
  <c r="E46" i="134"/>
  <c r="V45" i="134"/>
  <c r="U45" i="134"/>
  <c r="G45" i="134"/>
  <c r="E45" i="134"/>
  <c r="V44" i="134"/>
  <c r="U44" i="134"/>
  <c r="X44" i="134" s="1"/>
  <c r="G44" i="134"/>
  <c r="E44" i="134"/>
  <c r="V43" i="134"/>
  <c r="U43" i="134"/>
  <c r="X43" i="134" s="1"/>
  <c r="G43" i="134"/>
  <c r="E43" i="134"/>
  <c r="V42" i="134"/>
  <c r="U42" i="134"/>
  <c r="X42" i="134" s="1"/>
  <c r="G42" i="134"/>
  <c r="E42" i="134"/>
  <c r="V41" i="134"/>
  <c r="U41" i="134"/>
  <c r="G41" i="134"/>
  <c r="E41" i="134"/>
  <c r="U40" i="134"/>
  <c r="X40" i="134" s="1"/>
  <c r="G40" i="134"/>
  <c r="E40" i="134"/>
  <c r="V39" i="134"/>
  <c r="U39" i="134"/>
  <c r="G39" i="134"/>
  <c r="E39" i="134"/>
  <c r="V38" i="134"/>
  <c r="U38" i="134"/>
  <c r="G38" i="134"/>
  <c r="E38" i="134"/>
  <c r="V37" i="134"/>
  <c r="U37" i="134"/>
  <c r="G37" i="134"/>
  <c r="E37" i="134"/>
  <c r="U36" i="134"/>
  <c r="X36" i="134" s="1"/>
  <c r="G36" i="134"/>
  <c r="E36" i="134"/>
  <c r="V35" i="134"/>
  <c r="U35" i="134"/>
  <c r="X35" i="134" s="1"/>
  <c r="G35" i="134"/>
  <c r="E35" i="134"/>
  <c r="V34" i="134"/>
  <c r="U34" i="134"/>
  <c r="X34" i="134" s="1"/>
  <c r="G34" i="134"/>
  <c r="E34" i="134"/>
  <c r="V33" i="134"/>
  <c r="U33" i="134"/>
  <c r="G33" i="134"/>
  <c r="E33" i="134"/>
  <c r="V32" i="134"/>
  <c r="U32" i="134"/>
  <c r="G32" i="134"/>
  <c r="E32" i="134"/>
  <c r="V31" i="134"/>
  <c r="U31" i="134"/>
  <c r="G31" i="134"/>
  <c r="E31" i="134"/>
  <c r="V30" i="134"/>
  <c r="W30" i="134"/>
  <c r="G30" i="134"/>
  <c r="E30" i="134"/>
  <c r="V29" i="134"/>
  <c r="U29" i="134"/>
  <c r="X29" i="134" s="1"/>
  <c r="G29" i="134"/>
  <c r="E29" i="134"/>
  <c r="V28" i="134"/>
  <c r="U28" i="134"/>
  <c r="X28" i="134" s="1"/>
  <c r="G28" i="134"/>
  <c r="E28" i="134"/>
  <c r="V27" i="134"/>
  <c r="X27" i="134"/>
  <c r="G27" i="134"/>
  <c r="E27" i="134"/>
  <c r="V26" i="134"/>
  <c r="U26" i="134"/>
  <c r="W26" i="134" s="1"/>
  <c r="G26" i="134"/>
  <c r="E26" i="134"/>
  <c r="V25" i="134"/>
  <c r="X25" i="134" s="1"/>
  <c r="U25" i="134"/>
  <c r="G25" i="134"/>
  <c r="E25" i="134"/>
  <c r="V24" i="134"/>
  <c r="U24" i="134"/>
  <c r="X24" i="134" s="1"/>
  <c r="G24" i="134"/>
  <c r="E24" i="134"/>
  <c r="V23" i="134"/>
  <c r="U23" i="134"/>
  <c r="G23" i="134"/>
  <c r="E23" i="134"/>
  <c r="U22" i="134"/>
  <c r="G22" i="134"/>
  <c r="E22" i="134"/>
  <c r="V21" i="134"/>
  <c r="U21" i="134"/>
  <c r="X21" i="134" s="1"/>
  <c r="G21" i="134"/>
  <c r="E21" i="134"/>
  <c r="V20" i="134"/>
  <c r="U20" i="134"/>
  <c r="G20" i="134"/>
  <c r="E20" i="134"/>
  <c r="V19" i="134"/>
  <c r="U19" i="134"/>
  <c r="G19" i="134"/>
  <c r="E19" i="134"/>
  <c r="Q14" i="134"/>
  <c r="Q13" i="134"/>
  <c r="Q12" i="134"/>
  <c r="Q11" i="134"/>
  <c r="Q10" i="134"/>
  <c r="Q9" i="134"/>
  <c r="Q8" i="134"/>
  <c r="Q7" i="134"/>
  <c r="Q6" i="134"/>
  <c r="Q5" i="134"/>
  <c r="V36" i="132"/>
  <c r="U36" i="132"/>
  <c r="J36" i="132"/>
  <c r="G36" i="132"/>
  <c r="E36" i="132"/>
  <c r="V35" i="132"/>
  <c r="U35" i="132"/>
  <c r="J35" i="132"/>
  <c r="G35" i="132"/>
  <c r="E35" i="132"/>
  <c r="V34" i="132"/>
  <c r="U34" i="132"/>
  <c r="X34" i="132" s="1"/>
  <c r="J34" i="132"/>
  <c r="G34" i="132"/>
  <c r="E34" i="132"/>
  <c r="V33" i="132"/>
  <c r="U33" i="132"/>
  <c r="J33" i="132"/>
  <c r="G33" i="132"/>
  <c r="E33" i="132"/>
  <c r="V32" i="132"/>
  <c r="U32" i="132"/>
  <c r="J32" i="132"/>
  <c r="G32" i="132"/>
  <c r="E32" i="132"/>
  <c r="V31" i="132"/>
  <c r="U31" i="132"/>
  <c r="J31" i="132"/>
  <c r="G31" i="132"/>
  <c r="E31" i="132"/>
  <c r="V30" i="132"/>
  <c r="U30" i="132"/>
  <c r="X30" i="132" s="1"/>
  <c r="J30" i="132"/>
  <c r="G30" i="132"/>
  <c r="E30" i="132"/>
  <c r="V29" i="132"/>
  <c r="U29" i="132"/>
  <c r="X29" i="132" s="1"/>
  <c r="J29" i="132"/>
  <c r="G29" i="132"/>
  <c r="E29" i="132"/>
  <c r="V28" i="132"/>
  <c r="U28" i="132"/>
  <c r="X28" i="132" s="1"/>
  <c r="J28" i="132"/>
  <c r="G28" i="132"/>
  <c r="E28" i="132"/>
  <c r="V27" i="132"/>
  <c r="U27" i="132"/>
  <c r="J27" i="132"/>
  <c r="G27" i="132"/>
  <c r="E27" i="132"/>
  <c r="V26" i="132"/>
  <c r="U26" i="132"/>
  <c r="X26" i="132" s="1"/>
  <c r="J26" i="132"/>
  <c r="G26" i="132"/>
  <c r="E26" i="132"/>
  <c r="V25" i="132"/>
  <c r="U25" i="132"/>
  <c r="J25" i="132"/>
  <c r="G25" i="132"/>
  <c r="E25" i="132"/>
  <c r="V24" i="132"/>
  <c r="U24" i="132"/>
  <c r="X24" i="132" s="1"/>
  <c r="J24" i="132"/>
  <c r="G24" i="132"/>
  <c r="E24" i="132"/>
  <c r="V23" i="132"/>
  <c r="U23" i="132"/>
  <c r="J23" i="132"/>
  <c r="G23" i="132"/>
  <c r="E23" i="132"/>
  <c r="W22" i="132"/>
  <c r="V22" i="132"/>
  <c r="U22" i="132"/>
  <c r="X22" i="132" s="1"/>
  <c r="J22" i="132"/>
  <c r="G22" i="132"/>
  <c r="E22" i="132"/>
  <c r="V21" i="132"/>
  <c r="U21" i="132"/>
  <c r="X21" i="132" s="1"/>
  <c r="J21" i="132"/>
  <c r="G21" i="132"/>
  <c r="E21" i="132"/>
  <c r="V20" i="132"/>
  <c r="U20" i="132"/>
  <c r="J20" i="132"/>
  <c r="G20" i="132"/>
  <c r="E20" i="132"/>
  <c r="V19" i="132"/>
  <c r="U19" i="132"/>
  <c r="J19" i="132"/>
  <c r="G19" i="132"/>
  <c r="E19" i="132"/>
  <c r="V18" i="132"/>
  <c r="U18" i="132"/>
  <c r="X18" i="132" s="1"/>
  <c r="J18" i="132"/>
  <c r="G18" i="132"/>
  <c r="E18" i="132"/>
  <c r="V17" i="132"/>
  <c r="U17" i="132"/>
  <c r="J17" i="132"/>
  <c r="G17" i="132"/>
  <c r="E17" i="132"/>
  <c r="V16" i="132"/>
  <c r="U16" i="132"/>
  <c r="J16" i="132"/>
  <c r="G16" i="132"/>
  <c r="E16" i="132"/>
  <c r="Q11" i="132"/>
  <c r="Q10" i="132"/>
  <c r="Q9" i="132"/>
  <c r="Q8" i="132"/>
  <c r="Q7" i="132"/>
  <c r="Q6" i="132"/>
  <c r="Q5" i="132"/>
  <c r="V36" i="131"/>
  <c r="U36" i="131"/>
  <c r="X36" i="131" s="1"/>
  <c r="J36" i="131"/>
  <c r="G36" i="131"/>
  <c r="E36" i="131"/>
  <c r="V35" i="131"/>
  <c r="U35" i="131"/>
  <c r="W35" i="131" s="1"/>
  <c r="J35" i="131"/>
  <c r="G35" i="131"/>
  <c r="E35" i="131"/>
  <c r="V34" i="131"/>
  <c r="U34" i="131"/>
  <c r="X34" i="131" s="1"/>
  <c r="J34" i="131"/>
  <c r="G34" i="131"/>
  <c r="E34" i="131"/>
  <c r="V33" i="131"/>
  <c r="U33" i="131"/>
  <c r="J33" i="131"/>
  <c r="G33" i="131"/>
  <c r="E33" i="131"/>
  <c r="V32" i="131"/>
  <c r="U32" i="131"/>
  <c r="X32" i="131" s="1"/>
  <c r="J32" i="131"/>
  <c r="G32" i="131"/>
  <c r="E32" i="131"/>
  <c r="V31" i="131"/>
  <c r="X31" i="131" s="1"/>
  <c r="U31" i="131"/>
  <c r="J31" i="131"/>
  <c r="G31" i="131"/>
  <c r="E31" i="131"/>
  <c r="V30" i="131"/>
  <c r="U30" i="131"/>
  <c r="X30" i="131" s="1"/>
  <c r="J30" i="131"/>
  <c r="G30" i="131"/>
  <c r="E30" i="131"/>
  <c r="V29" i="131"/>
  <c r="U29" i="131"/>
  <c r="X29" i="131" s="1"/>
  <c r="J29" i="131"/>
  <c r="G29" i="131"/>
  <c r="E29" i="131"/>
  <c r="V28" i="131"/>
  <c r="U28" i="131"/>
  <c r="J28" i="131"/>
  <c r="G28" i="131"/>
  <c r="E28" i="131"/>
  <c r="V27" i="131"/>
  <c r="U27" i="131"/>
  <c r="W27" i="131" s="1"/>
  <c r="J27" i="131"/>
  <c r="G27" i="131"/>
  <c r="E27" i="131"/>
  <c r="V26" i="131"/>
  <c r="U26" i="131"/>
  <c r="X26" i="131" s="1"/>
  <c r="J26" i="131"/>
  <c r="G26" i="131"/>
  <c r="E26" i="131"/>
  <c r="V25" i="131"/>
  <c r="U25" i="131"/>
  <c r="J25" i="131"/>
  <c r="G25" i="131"/>
  <c r="E25" i="131"/>
  <c r="V24" i="131"/>
  <c r="U24" i="131"/>
  <c r="J24" i="131"/>
  <c r="G24" i="131"/>
  <c r="E24" i="131"/>
  <c r="V23" i="131"/>
  <c r="U23" i="131"/>
  <c r="J23" i="131"/>
  <c r="G23" i="131"/>
  <c r="E23" i="131"/>
  <c r="V22" i="131"/>
  <c r="U22" i="131"/>
  <c r="J22" i="131"/>
  <c r="G22" i="131"/>
  <c r="E22" i="131"/>
  <c r="V21" i="131"/>
  <c r="U21" i="131"/>
  <c r="X21" i="131" s="1"/>
  <c r="J21" i="131"/>
  <c r="G21" i="131"/>
  <c r="E21" i="131"/>
  <c r="V20" i="131"/>
  <c r="U20" i="131"/>
  <c r="X20" i="131" s="1"/>
  <c r="J20" i="131"/>
  <c r="G20" i="131"/>
  <c r="E20" i="131"/>
  <c r="V19" i="131"/>
  <c r="U19" i="131"/>
  <c r="W19" i="131" s="1"/>
  <c r="J19" i="131"/>
  <c r="G19" i="131"/>
  <c r="E19" i="131"/>
  <c r="V18" i="131"/>
  <c r="U18" i="131"/>
  <c r="J18" i="131"/>
  <c r="G18" i="131"/>
  <c r="E18" i="131"/>
  <c r="V17" i="131"/>
  <c r="U17" i="131"/>
  <c r="J17" i="131"/>
  <c r="G17" i="131"/>
  <c r="E17" i="131"/>
  <c r="V16" i="131"/>
  <c r="U16" i="131"/>
  <c r="J16" i="131"/>
  <c r="G16" i="131"/>
  <c r="E16" i="131"/>
  <c r="Q11" i="131"/>
  <c r="Q10" i="131"/>
  <c r="Q9" i="131"/>
  <c r="Q8" i="131"/>
  <c r="Q7" i="131"/>
  <c r="Q6" i="131"/>
  <c r="Q5" i="131"/>
  <c r="V36" i="130"/>
  <c r="U36" i="130"/>
  <c r="X36" i="130" s="1"/>
  <c r="J36" i="130"/>
  <c r="G36" i="130"/>
  <c r="E36" i="130"/>
  <c r="V35" i="130"/>
  <c r="U35" i="130"/>
  <c r="X35" i="130" s="1"/>
  <c r="J35" i="130"/>
  <c r="G35" i="130"/>
  <c r="E35" i="130"/>
  <c r="V34" i="130"/>
  <c r="U34" i="130"/>
  <c r="X34" i="130" s="1"/>
  <c r="J34" i="130"/>
  <c r="G34" i="130"/>
  <c r="E34" i="130"/>
  <c r="V33" i="130"/>
  <c r="X33" i="130" s="1"/>
  <c r="U33" i="130"/>
  <c r="J33" i="130"/>
  <c r="G33" i="130"/>
  <c r="E33" i="130"/>
  <c r="V32" i="130"/>
  <c r="U32" i="130"/>
  <c r="X32" i="130" s="1"/>
  <c r="J32" i="130"/>
  <c r="G32" i="130"/>
  <c r="E32" i="130"/>
  <c r="V31" i="130"/>
  <c r="X31" i="130" s="1"/>
  <c r="U31" i="130"/>
  <c r="J31" i="130"/>
  <c r="G31" i="130"/>
  <c r="E31" i="130"/>
  <c r="V30" i="130"/>
  <c r="U30" i="130"/>
  <c r="J30" i="130"/>
  <c r="G30" i="130"/>
  <c r="E30" i="130"/>
  <c r="V29" i="130"/>
  <c r="U29" i="130"/>
  <c r="J29" i="130"/>
  <c r="G29" i="130"/>
  <c r="E29" i="130"/>
  <c r="V28" i="130"/>
  <c r="U28" i="130"/>
  <c r="X28" i="130" s="1"/>
  <c r="J28" i="130"/>
  <c r="G28" i="130"/>
  <c r="E28" i="130"/>
  <c r="V27" i="130"/>
  <c r="U27" i="130"/>
  <c r="J27" i="130"/>
  <c r="G27" i="130"/>
  <c r="E27" i="130"/>
  <c r="V26" i="130"/>
  <c r="U26" i="130"/>
  <c r="X26" i="130" s="1"/>
  <c r="J26" i="130"/>
  <c r="G26" i="130"/>
  <c r="E26" i="130"/>
  <c r="V25" i="130"/>
  <c r="U25" i="130"/>
  <c r="W25" i="130" s="1"/>
  <c r="J25" i="130"/>
  <c r="G25" i="130"/>
  <c r="E25" i="130"/>
  <c r="V24" i="130"/>
  <c r="U24" i="130"/>
  <c r="X24" i="130" s="1"/>
  <c r="J24" i="130"/>
  <c r="G24" i="130"/>
  <c r="E24" i="130"/>
  <c r="V23" i="130"/>
  <c r="U23" i="130"/>
  <c r="J23" i="130"/>
  <c r="G23" i="130"/>
  <c r="E23" i="130"/>
  <c r="V22" i="130"/>
  <c r="U22" i="130"/>
  <c r="X22" i="130" s="1"/>
  <c r="J22" i="130"/>
  <c r="G22" i="130"/>
  <c r="E22" i="130"/>
  <c r="V21" i="130"/>
  <c r="X21" i="130" s="1"/>
  <c r="U21" i="130"/>
  <c r="W21" i="130" s="1"/>
  <c r="J21" i="130"/>
  <c r="G21" i="130"/>
  <c r="E21" i="130"/>
  <c r="V20" i="130"/>
  <c r="U20" i="130"/>
  <c r="J20" i="130"/>
  <c r="G20" i="130"/>
  <c r="E20" i="130"/>
  <c r="V19" i="130"/>
  <c r="U19" i="130"/>
  <c r="J19" i="130"/>
  <c r="G19" i="130"/>
  <c r="E19" i="130"/>
  <c r="V18" i="130"/>
  <c r="U18" i="130"/>
  <c r="J18" i="130"/>
  <c r="G18" i="130"/>
  <c r="E18" i="130"/>
  <c r="V17" i="130"/>
  <c r="X17" i="130" s="1"/>
  <c r="U17" i="130"/>
  <c r="J17" i="130"/>
  <c r="G17" i="130"/>
  <c r="E17" i="130"/>
  <c r="V16" i="130"/>
  <c r="U16" i="130"/>
  <c r="X16" i="130" s="1"/>
  <c r="J16" i="130"/>
  <c r="G16" i="130"/>
  <c r="E16" i="130"/>
  <c r="Q11" i="130"/>
  <c r="Q10" i="130"/>
  <c r="Q9" i="130"/>
  <c r="Q8" i="130"/>
  <c r="Q7" i="130"/>
  <c r="Q6" i="130"/>
  <c r="Q5" i="130"/>
  <c r="X50" i="134" l="1"/>
  <c r="W49" i="134"/>
  <c r="X48" i="134"/>
  <c r="X47" i="134"/>
  <c r="X45" i="134"/>
  <c r="W45" i="134"/>
  <c r="X36" i="132"/>
  <c r="W34" i="130"/>
  <c r="X35" i="131"/>
  <c r="W34" i="131"/>
  <c r="W35" i="130"/>
  <c r="W35" i="132"/>
  <c r="X35" i="132"/>
  <c r="W34" i="132"/>
  <c r="W42" i="134"/>
  <c r="W41" i="134"/>
  <c r="X41" i="134"/>
  <c r="X39" i="134"/>
  <c r="X33" i="131"/>
  <c r="X33" i="132"/>
  <c r="X32" i="132"/>
  <c r="W31" i="131"/>
  <c r="X30" i="130"/>
  <c r="X31" i="132"/>
  <c r="W31" i="132"/>
  <c r="W30" i="132"/>
  <c r="X38" i="134"/>
  <c r="W38" i="134"/>
  <c r="W37" i="134"/>
  <c r="X37" i="134"/>
  <c r="W34" i="134"/>
  <c r="X28" i="131"/>
  <c r="W29" i="130"/>
  <c r="X29" i="130"/>
  <c r="W28" i="130"/>
  <c r="X27" i="131"/>
  <c r="W26" i="131"/>
  <c r="W27" i="130"/>
  <c r="X27" i="130"/>
  <c r="W26" i="130"/>
  <c r="W27" i="132"/>
  <c r="X27" i="132"/>
  <c r="W26" i="132"/>
  <c r="X33" i="134"/>
  <c r="W33" i="134"/>
  <c r="X32" i="134"/>
  <c r="X31" i="134"/>
  <c r="W29" i="134"/>
  <c r="X25" i="131"/>
  <c r="X24" i="131"/>
  <c r="X25" i="130"/>
  <c r="X25" i="132"/>
  <c r="W23" i="131"/>
  <c r="X23" i="131"/>
  <c r="X22" i="131"/>
  <c r="X23" i="130"/>
  <c r="W22" i="130"/>
  <c r="X23" i="132"/>
  <c r="W23" i="132"/>
  <c r="X26" i="134"/>
  <c r="W25" i="134"/>
  <c r="X20" i="130"/>
  <c r="X20" i="132"/>
  <c r="X19" i="131"/>
  <c r="X18" i="131"/>
  <c r="W18" i="131"/>
  <c r="W19" i="130"/>
  <c r="X19" i="130"/>
  <c r="X18" i="130"/>
  <c r="L6" i="130" s="1"/>
  <c r="W18" i="130"/>
  <c r="W19" i="132"/>
  <c r="X19" i="132"/>
  <c r="W18" i="132"/>
  <c r="X23" i="134"/>
  <c r="W21" i="134"/>
  <c r="X20" i="134"/>
  <c r="X19" i="134"/>
  <c r="X17" i="131"/>
  <c r="X16" i="131"/>
  <c r="L10" i="131" s="1"/>
  <c r="W17" i="130"/>
  <c r="X17" i="132"/>
  <c r="X16" i="132"/>
  <c r="L8" i="132" s="1"/>
  <c r="W54" i="134"/>
  <c r="W53" i="134"/>
  <c r="W46" i="134"/>
  <c r="X30" i="134"/>
  <c r="X22" i="134"/>
  <c r="L13" i="134" s="1"/>
  <c r="W22" i="134"/>
  <c r="W20" i="134"/>
  <c r="W28" i="134"/>
  <c r="W36" i="134"/>
  <c r="W44" i="134"/>
  <c r="W52" i="134"/>
  <c r="W60" i="134"/>
  <c r="W19" i="134"/>
  <c r="W27" i="134"/>
  <c r="W35" i="134"/>
  <c r="W43" i="134"/>
  <c r="W51" i="134"/>
  <c r="W59" i="134"/>
  <c r="W24" i="134"/>
  <c r="W32" i="134"/>
  <c r="W40" i="134"/>
  <c r="W48" i="134"/>
  <c r="W56" i="134"/>
  <c r="W23" i="134"/>
  <c r="W31" i="134"/>
  <c r="W39" i="134"/>
  <c r="W47" i="134"/>
  <c r="W55" i="134"/>
  <c r="W63" i="134"/>
  <c r="L6" i="132"/>
  <c r="L11" i="132"/>
  <c r="L10" i="132"/>
  <c r="W17" i="132"/>
  <c r="W25" i="132"/>
  <c r="W33" i="132"/>
  <c r="W16" i="132"/>
  <c r="W24" i="132"/>
  <c r="W32" i="132"/>
  <c r="W21" i="132"/>
  <c r="W29" i="132"/>
  <c r="W20" i="132"/>
  <c r="W28" i="132"/>
  <c r="W36" i="132"/>
  <c r="W17" i="131"/>
  <c r="W25" i="131"/>
  <c r="W33" i="131"/>
  <c r="W16" i="131"/>
  <c r="W24" i="131"/>
  <c r="W32" i="131"/>
  <c r="W22" i="131"/>
  <c r="W30" i="131"/>
  <c r="W21" i="131"/>
  <c r="W29" i="131"/>
  <c r="W20" i="131"/>
  <c r="W28" i="131"/>
  <c r="W36" i="131"/>
  <c r="L9" i="130"/>
  <c r="L5" i="130"/>
  <c r="W33" i="130"/>
  <c r="W16" i="130"/>
  <c r="W24" i="130"/>
  <c r="W32" i="130"/>
  <c r="W23" i="130"/>
  <c r="W31" i="130"/>
  <c r="W30" i="130"/>
  <c r="W20" i="130"/>
  <c r="W36" i="130"/>
  <c r="L7" i="130" l="1"/>
  <c r="L10" i="130"/>
  <c r="L8" i="130"/>
  <c r="L11" i="130"/>
  <c r="L7" i="131"/>
  <c r="L5" i="131"/>
  <c r="L9" i="131"/>
  <c r="L8" i="131"/>
  <c r="L11" i="131"/>
  <c r="L6" i="131"/>
  <c r="L9" i="132"/>
  <c r="L7" i="132"/>
  <c r="L5" i="132"/>
  <c r="L8" i="134"/>
  <c r="L6" i="134"/>
  <c r="L14" i="134"/>
  <c r="L10" i="134"/>
  <c r="L11" i="134"/>
  <c r="L9" i="134"/>
  <c r="L12" i="134"/>
  <c r="L5" i="134"/>
  <c r="L7" i="134"/>
  <c r="K13" i="134"/>
  <c r="K5" i="134"/>
  <c r="K10" i="134"/>
  <c r="K7" i="134"/>
  <c r="K8" i="134"/>
  <c r="K12" i="134"/>
  <c r="K9" i="134"/>
  <c r="K14" i="134"/>
  <c r="K6" i="134"/>
  <c r="K11" i="134"/>
  <c r="K10" i="132"/>
  <c r="K7" i="132"/>
  <c r="K5" i="132"/>
  <c r="K9" i="132"/>
  <c r="K6" i="132"/>
  <c r="K11" i="132"/>
  <c r="K8" i="132"/>
  <c r="K10" i="131"/>
  <c r="K5" i="131"/>
  <c r="K7" i="131"/>
  <c r="K9" i="131"/>
  <c r="K6" i="131"/>
  <c r="K11" i="131"/>
  <c r="K8" i="131"/>
  <c r="K10" i="130"/>
  <c r="K7" i="130"/>
  <c r="K5" i="130"/>
  <c r="K9" i="130"/>
  <c r="K6" i="130"/>
  <c r="K11" i="130"/>
  <c r="K8" i="130"/>
  <c r="V44" i="128" l="1"/>
  <c r="U44" i="128"/>
  <c r="J44" i="128"/>
  <c r="G44" i="128"/>
  <c r="E44" i="128"/>
  <c r="V43" i="128"/>
  <c r="U43" i="128"/>
  <c r="J43" i="128"/>
  <c r="G43" i="128"/>
  <c r="E43" i="128"/>
  <c r="V42" i="128"/>
  <c r="U42" i="128"/>
  <c r="J42" i="128"/>
  <c r="G42" i="128"/>
  <c r="E42" i="128"/>
  <c r="V41" i="128"/>
  <c r="U41" i="128"/>
  <c r="J41" i="128"/>
  <c r="G41" i="128"/>
  <c r="E41" i="128"/>
  <c r="V40" i="128"/>
  <c r="U40" i="128"/>
  <c r="J40" i="128"/>
  <c r="G40" i="128"/>
  <c r="E40" i="128"/>
  <c r="V39" i="128"/>
  <c r="U39" i="128"/>
  <c r="J39" i="128"/>
  <c r="G39" i="128"/>
  <c r="E39" i="128"/>
  <c r="V38" i="128"/>
  <c r="U38" i="128"/>
  <c r="X38" i="128" s="1"/>
  <c r="J38" i="128"/>
  <c r="G38" i="128"/>
  <c r="E38" i="128"/>
  <c r="V37" i="128"/>
  <c r="U37" i="128"/>
  <c r="X37" i="128" s="1"/>
  <c r="J37" i="128"/>
  <c r="G37" i="128"/>
  <c r="E37" i="128"/>
  <c r="V36" i="128"/>
  <c r="U36" i="128"/>
  <c r="J36" i="128"/>
  <c r="G36" i="128"/>
  <c r="E36" i="128"/>
  <c r="V35" i="128"/>
  <c r="U35" i="128"/>
  <c r="J35" i="128"/>
  <c r="G35" i="128"/>
  <c r="E35" i="128"/>
  <c r="V34" i="128"/>
  <c r="U34" i="128"/>
  <c r="J34" i="128"/>
  <c r="G34" i="128"/>
  <c r="E34" i="128"/>
  <c r="V33" i="128"/>
  <c r="U33" i="128"/>
  <c r="J33" i="128"/>
  <c r="G33" i="128"/>
  <c r="E33" i="128"/>
  <c r="V32" i="128"/>
  <c r="U32" i="128"/>
  <c r="J32" i="128"/>
  <c r="G32" i="128"/>
  <c r="E32" i="128"/>
  <c r="V31" i="128"/>
  <c r="U31" i="128"/>
  <c r="J31" i="128"/>
  <c r="G31" i="128"/>
  <c r="E31" i="128"/>
  <c r="V30" i="128"/>
  <c r="U30" i="128"/>
  <c r="J30" i="128"/>
  <c r="G30" i="128"/>
  <c r="E30" i="128"/>
  <c r="V29" i="128"/>
  <c r="U29" i="128"/>
  <c r="J29" i="128"/>
  <c r="G29" i="128"/>
  <c r="E29" i="128"/>
  <c r="V28" i="128"/>
  <c r="U28" i="128"/>
  <c r="J28" i="128"/>
  <c r="G28" i="128"/>
  <c r="E28" i="128"/>
  <c r="V27" i="128"/>
  <c r="U27" i="128"/>
  <c r="J27" i="128"/>
  <c r="G27" i="128"/>
  <c r="E27" i="128"/>
  <c r="V26" i="128"/>
  <c r="U26" i="128"/>
  <c r="J26" i="128"/>
  <c r="G26" i="128"/>
  <c r="E26" i="128"/>
  <c r="V25" i="128"/>
  <c r="U25" i="128"/>
  <c r="J25" i="128"/>
  <c r="G25" i="128"/>
  <c r="E25" i="128"/>
  <c r="V24" i="128"/>
  <c r="U24" i="128"/>
  <c r="J24" i="128"/>
  <c r="G24" i="128"/>
  <c r="E24" i="128"/>
  <c r="V23" i="128"/>
  <c r="U23" i="128"/>
  <c r="J23" i="128"/>
  <c r="G23" i="128"/>
  <c r="E23" i="128"/>
  <c r="V22" i="128"/>
  <c r="U22" i="128"/>
  <c r="J22" i="128"/>
  <c r="G22" i="128"/>
  <c r="E22" i="128"/>
  <c r="V21" i="128"/>
  <c r="U21" i="128"/>
  <c r="J21" i="128"/>
  <c r="G21" i="128"/>
  <c r="E21" i="128"/>
  <c r="V20" i="128"/>
  <c r="U20" i="128"/>
  <c r="J20" i="128"/>
  <c r="G20" i="128"/>
  <c r="E20" i="128"/>
  <c r="V19" i="128"/>
  <c r="U19" i="128"/>
  <c r="J19" i="128"/>
  <c r="G19" i="128"/>
  <c r="E19" i="128"/>
  <c r="V18" i="128"/>
  <c r="U18" i="128"/>
  <c r="W18" i="128" s="1"/>
  <c r="J18" i="128"/>
  <c r="G18" i="128"/>
  <c r="E18" i="128"/>
  <c r="V17" i="128"/>
  <c r="U17" i="128"/>
  <c r="J17" i="128"/>
  <c r="G17" i="128"/>
  <c r="E17" i="128"/>
  <c r="Q12" i="128"/>
  <c r="Q11" i="128"/>
  <c r="Q10" i="128"/>
  <c r="Q9" i="128"/>
  <c r="Q8" i="128"/>
  <c r="Q7" i="128"/>
  <c r="Q6" i="128"/>
  <c r="Q5" i="128"/>
  <c r="V36" i="127"/>
  <c r="U36" i="127"/>
  <c r="X36" i="127" s="1"/>
  <c r="J36" i="127"/>
  <c r="G36" i="127"/>
  <c r="E36" i="127"/>
  <c r="U35" i="127"/>
  <c r="W35" i="127" s="1"/>
  <c r="J35" i="127"/>
  <c r="G35" i="127"/>
  <c r="E35" i="127"/>
  <c r="V34" i="127"/>
  <c r="U34" i="127"/>
  <c r="J34" i="127"/>
  <c r="G34" i="127"/>
  <c r="E34" i="127"/>
  <c r="V33" i="127"/>
  <c r="U33" i="127"/>
  <c r="J33" i="127"/>
  <c r="G33" i="127"/>
  <c r="E33" i="127"/>
  <c r="V32" i="127"/>
  <c r="U32" i="127"/>
  <c r="X32" i="127" s="1"/>
  <c r="J32" i="127"/>
  <c r="G32" i="127"/>
  <c r="E32" i="127"/>
  <c r="U31" i="127"/>
  <c r="X31" i="127" s="1"/>
  <c r="J31" i="127"/>
  <c r="G31" i="127"/>
  <c r="E31" i="127"/>
  <c r="V30" i="127"/>
  <c r="U30" i="127"/>
  <c r="J30" i="127"/>
  <c r="G30" i="127"/>
  <c r="E30" i="127"/>
  <c r="V29" i="127"/>
  <c r="X29" i="127"/>
  <c r="J29" i="127"/>
  <c r="G29" i="127"/>
  <c r="E29" i="127"/>
  <c r="V28" i="127"/>
  <c r="U28" i="127"/>
  <c r="J28" i="127"/>
  <c r="G28" i="127"/>
  <c r="E28" i="127"/>
  <c r="V27" i="127"/>
  <c r="U27" i="127"/>
  <c r="W27" i="127" s="1"/>
  <c r="J27" i="127"/>
  <c r="G27" i="127"/>
  <c r="E27" i="127"/>
  <c r="V26" i="127"/>
  <c r="U26" i="127"/>
  <c r="W26" i="127" s="1"/>
  <c r="J26" i="127"/>
  <c r="G26" i="127"/>
  <c r="E26" i="127"/>
  <c r="V25" i="127"/>
  <c r="X25" i="127" s="1"/>
  <c r="J25" i="127"/>
  <c r="G25" i="127"/>
  <c r="E25" i="127"/>
  <c r="V24" i="127"/>
  <c r="U24" i="127"/>
  <c r="J24" i="127"/>
  <c r="G24" i="127"/>
  <c r="E24" i="127"/>
  <c r="V23" i="127"/>
  <c r="U23" i="127"/>
  <c r="J23" i="127"/>
  <c r="G23" i="127"/>
  <c r="E23" i="127"/>
  <c r="U22" i="127"/>
  <c r="X22" i="127" s="1"/>
  <c r="J22" i="127"/>
  <c r="G22" i="127"/>
  <c r="E22" i="127"/>
  <c r="V21" i="127"/>
  <c r="U21" i="127"/>
  <c r="X21" i="127" s="1"/>
  <c r="J21" i="127"/>
  <c r="G21" i="127"/>
  <c r="E21" i="127"/>
  <c r="V20" i="127"/>
  <c r="X20" i="127"/>
  <c r="J20" i="127"/>
  <c r="G20" i="127"/>
  <c r="E20" i="127"/>
  <c r="V19" i="127"/>
  <c r="U19" i="127"/>
  <c r="J19" i="127"/>
  <c r="G19" i="127"/>
  <c r="E19" i="127"/>
  <c r="V18" i="127"/>
  <c r="U18" i="127"/>
  <c r="X18" i="127" s="1"/>
  <c r="J18" i="127"/>
  <c r="G18" i="127"/>
  <c r="E18" i="127"/>
  <c r="V17" i="127"/>
  <c r="U17" i="127"/>
  <c r="J17" i="127"/>
  <c r="G17" i="127"/>
  <c r="E17" i="127"/>
  <c r="V16" i="127"/>
  <c r="U16" i="127"/>
  <c r="J16" i="127"/>
  <c r="G16" i="127"/>
  <c r="E16" i="127"/>
  <c r="Q11" i="127"/>
  <c r="Q10" i="127"/>
  <c r="Q9" i="127"/>
  <c r="Q8" i="127"/>
  <c r="Q7" i="127"/>
  <c r="Q6" i="127"/>
  <c r="Q5" i="127"/>
  <c r="V36" i="1"/>
  <c r="U36" i="1"/>
  <c r="W36" i="1" s="1"/>
  <c r="J36" i="1"/>
  <c r="G36" i="1"/>
  <c r="E36" i="1"/>
  <c r="V35" i="1"/>
  <c r="U35" i="1"/>
  <c r="X35" i="1" s="1"/>
  <c r="J35" i="1"/>
  <c r="G35" i="1"/>
  <c r="E35" i="1"/>
  <c r="V34" i="1"/>
  <c r="U34" i="1"/>
  <c r="J34" i="1"/>
  <c r="G34" i="1"/>
  <c r="E34" i="1"/>
  <c r="V33" i="1"/>
  <c r="U33" i="1"/>
  <c r="J33" i="1"/>
  <c r="G33" i="1"/>
  <c r="E33" i="1"/>
  <c r="V32" i="1"/>
  <c r="U32" i="1"/>
  <c r="J32" i="1"/>
  <c r="G32" i="1"/>
  <c r="E32" i="1"/>
  <c r="V31" i="1"/>
  <c r="U31" i="1"/>
  <c r="J31" i="1"/>
  <c r="G31" i="1"/>
  <c r="E31" i="1"/>
  <c r="V30" i="1"/>
  <c r="W30" i="1" s="1"/>
  <c r="U30" i="1"/>
  <c r="J30" i="1"/>
  <c r="G30" i="1"/>
  <c r="E30" i="1"/>
  <c r="V29" i="1"/>
  <c r="U29" i="1"/>
  <c r="J29" i="1"/>
  <c r="G29" i="1"/>
  <c r="E29" i="1"/>
  <c r="V28" i="1"/>
  <c r="U28" i="1"/>
  <c r="J28" i="1"/>
  <c r="G28" i="1"/>
  <c r="E28" i="1"/>
  <c r="V27" i="1"/>
  <c r="U27" i="1"/>
  <c r="J27" i="1"/>
  <c r="G27" i="1"/>
  <c r="E27" i="1"/>
  <c r="V26" i="1"/>
  <c r="U26" i="1"/>
  <c r="J26" i="1"/>
  <c r="G26" i="1"/>
  <c r="E26" i="1"/>
  <c r="V25" i="1"/>
  <c r="U25" i="1"/>
  <c r="J25" i="1"/>
  <c r="G25" i="1"/>
  <c r="E25" i="1"/>
  <c r="V24" i="1"/>
  <c r="U24" i="1"/>
  <c r="X24" i="1" s="1"/>
  <c r="J24" i="1"/>
  <c r="G24" i="1"/>
  <c r="E24" i="1"/>
  <c r="V23" i="1"/>
  <c r="U23" i="1"/>
  <c r="X23" i="1" s="1"/>
  <c r="J23" i="1"/>
  <c r="G23" i="1"/>
  <c r="E23" i="1"/>
  <c r="V22" i="1"/>
  <c r="U22" i="1"/>
  <c r="X22" i="1" s="1"/>
  <c r="J22" i="1"/>
  <c r="G22" i="1"/>
  <c r="E22" i="1"/>
  <c r="V21" i="1"/>
  <c r="U21" i="1"/>
  <c r="W21" i="1" s="1"/>
  <c r="J21" i="1"/>
  <c r="G21" i="1"/>
  <c r="E21" i="1"/>
  <c r="V20" i="1"/>
  <c r="U20" i="1"/>
  <c r="J20" i="1"/>
  <c r="G20" i="1"/>
  <c r="E20" i="1"/>
  <c r="V19" i="1"/>
  <c r="U19" i="1"/>
  <c r="W19" i="1" s="1"/>
  <c r="J19" i="1"/>
  <c r="G19" i="1"/>
  <c r="E19" i="1"/>
  <c r="V18" i="1"/>
  <c r="U18" i="1"/>
  <c r="J18" i="1"/>
  <c r="G18" i="1"/>
  <c r="E18" i="1"/>
  <c r="V17" i="1"/>
  <c r="U17" i="1"/>
  <c r="J17" i="1"/>
  <c r="G17" i="1"/>
  <c r="E17" i="1"/>
  <c r="V16" i="1"/>
  <c r="U16" i="1"/>
  <c r="J16" i="1"/>
  <c r="G16" i="1"/>
  <c r="E16" i="1"/>
  <c r="Q11" i="1"/>
  <c r="Q10" i="1"/>
  <c r="Q9" i="1"/>
  <c r="Q8" i="1"/>
  <c r="Q7" i="1"/>
  <c r="Q6" i="1"/>
  <c r="Q5" i="1"/>
  <c r="X43" i="128" l="1"/>
  <c r="X41" i="128"/>
  <c r="X42" i="128"/>
  <c r="X39" i="128"/>
  <c r="X35" i="127"/>
  <c r="W34" i="127"/>
  <c r="X34" i="127"/>
  <c r="X36" i="1"/>
  <c r="W35" i="1"/>
  <c r="X34" i="1"/>
  <c r="X33" i="127"/>
  <c r="X33" i="1"/>
  <c r="X32" i="1"/>
  <c r="X31" i="128"/>
  <c r="W31" i="127"/>
  <c r="X30" i="127"/>
  <c r="W30" i="127"/>
  <c r="W31" i="1"/>
  <c r="X30" i="1"/>
  <c r="X28" i="127"/>
  <c r="W29" i="1"/>
  <c r="X28" i="1"/>
  <c r="X27" i="127"/>
  <c r="X26" i="127"/>
  <c r="X24" i="127"/>
  <c r="X25" i="1"/>
  <c r="X23" i="128"/>
  <c r="W23" i="127"/>
  <c r="X23" i="127"/>
  <c r="W23" i="1"/>
  <c r="W22" i="1"/>
  <c r="W22" i="128"/>
  <c r="X21" i="128"/>
  <c r="W20" i="1"/>
  <c r="X20" i="128"/>
  <c r="W19" i="127"/>
  <c r="X19" i="127"/>
  <c r="W18" i="127"/>
  <c r="X17" i="127"/>
  <c r="X16" i="127"/>
  <c r="L9" i="127" s="1"/>
  <c r="W16" i="1"/>
  <c r="X16" i="1"/>
  <c r="W35" i="128"/>
  <c r="X18" i="128"/>
  <c r="L10" i="128" s="1"/>
  <c r="X26" i="128"/>
  <c r="X32" i="128"/>
  <c r="X22" i="128"/>
  <c r="W31" i="128"/>
  <c r="W34" i="128"/>
  <c r="X19" i="128"/>
  <c r="X30" i="128"/>
  <c r="X44" i="128"/>
  <c r="X27" i="128"/>
  <c r="W33" i="128"/>
  <c r="W23" i="128"/>
  <c r="W27" i="128"/>
  <c r="W30" i="128"/>
  <c r="X40" i="128"/>
  <c r="W19" i="128"/>
  <c r="W26" i="128"/>
  <c r="X33" i="128"/>
  <c r="X36" i="128"/>
  <c r="W43" i="128"/>
  <c r="X25" i="128"/>
  <c r="X29" i="128"/>
  <c r="W39" i="128"/>
  <c r="X17" i="128"/>
  <c r="W42" i="128"/>
  <c r="X24" i="128"/>
  <c r="X28" i="128"/>
  <c r="X34" i="128"/>
  <c r="X35" i="128"/>
  <c r="W38" i="128"/>
  <c r="W17" i="128"/>
  <c r="W25" i="128"/>
  <c r="W41" i="128"/>
  <c r="W24" i="128"/>
  <c r="W32" i="128"/>
  <c r="W40" i="128"/>
  <c r="W21" i="128"/>
  <c r="W29" i="128"/>
  <c r="W37" i="128"/>
  <c r="W20" i="128"/>
  <c r="W28" i="128"/>
  <c r="W36" i="128"/>
  <c r="W44" i="128"/>
  <c r="L7" i="127"/>
  <c r="L8" i="127"/>
  <c r="W17" i="127"/>
  <c r="W25" i="127"/>
  <c r="W33" i="127"/>
  <c r="W16" i="127"/>
  <c r="W24" i="127"/>
  <c r="W32" i="127"/>
  <c r="W22" i="127"/>
  <c r="W21" i="127"/>
  <c r="W29" i="127"/>
  <c r="W20" i="127"/>
  <c r="W28" i="127"/>
  <c r="W36" i="127"/>
  <c r="X18" i="1"/>
  <c r="X21" i="1"/>
  <c r="W28" i="1"/>
  <c r="X17" i="1"/>
  <c r="X20" i="1"/>
  <c r="W27" i="1"/>
  <c r="W24" i="1"/>
  <c r="X31" i="1"/>
  <c r="X26" i="1"/>
  <c r="X29" i="1"/>
  <c r="L10" i="1"/>
  <c r="W18" i="1"/>
  <c r="X19" i="1"/>
  <c r="L9" i="1" s="1"/>
  <c r="W26" i="1"/>
  <c r="X27" i="1"/>
  <c r="W34" i="1"/>
  <c r="W17" i="1"/>
  <c r="W25" i="1"/>
  <c r="W33" i="1"/>
  <c r="W32" i="1"/>
  <c r="L7" i="128" l="1"/>
  <c r="L9" i="128"/>
  <c r="L10" i="127"/>
  <c r="L5" i="127"/>
  <c r="L6" i="127"/>
  <c r="L11" i="127"/>
  <c r="L5" i="128"/>
  <c r="L12" i="128"/>
  <c r="L8" i="128"/>
  <c r="L11" i="128"/>
  <c r="L6" i="128"/>
  <c r="K7" i="128"/>
  <c r="K10" i="128"/>
  <c r="K9" i="128"/>
  <c r="K6" i="128"/>
  <c r="K11" i="128"/>
  <c r="K8" i="128"/>
  <c r="K12" i="128"/>
  <c r="K5" i="128"/>
  <c r="K10" i="127"/>
  <c r="K5" i="127"/>
  <c r="K7" i="127"/>
  <c r="K9" i="127"/>
  <c r="K6" i="127"/>
  <c r="K11" i="127"/>
  <c r="K8" i="127"/>
  <c r="L5" i="1"/>
  <c r="K7" i="1"/>
  <c r="K9" i="1"/>
  <c r="K6" i="1"/>
  <c r="K11" i="1"/>
  <c r="K10" i="1"/>
  <c r="K8" i="1"/>
  <c r="K5" i="1"/>
  <c r="L7" i="1"/>
  <c r="L8" i="1"/>
  <c r="L11" i="1"/>
  <c r="L6" i="1"/>
  <c r="V36" i="37" l="1"/>
  <c r="U36" i="37"/>
  <c r="J36" i="37"/>
  <c r="G36" i="37"/>
  <c r="E36" i="37"/>
  <c r="V35" i="37"/>
  <c r="U35" i="37"/>
  <c r="J35" i="37"/>
  <c r="G35" i="37"/>
  <c r="E35" i="37"/>
  <c r="V34" i="37"/>
  <c r="U34" i="37"/>
  <c r="J34" i="37"/>
  <c r="G34" i="37"/>
  <c r="E34" i="37"/>
  <c r="V33" i="37"/>
  <c r="U33" i="37"/>
  <c r="J33" i="37"/>
  <c r="G33" i="37"/>
  <c r="E33" i="37"/>
  <c r="V32" i="37"/>
  <c r="U32" i="37"/>
  <c r="J32" i="37"/>
  <c r="G32" i="37"/>
  <c r="E32" i="37"/>
  <c r="V31" i="37"/>
  <c r="U31" i="37"/>
  <c r="J31" i="37"/>
  <c r="G31" i="37"/>
  <c r="E31" i="37"/>
  <c r="V30" i="37"/>
  <c r="U30" i="37"/>
  <c r="X30" i="37" s="1"/>
  <c r="J30" i="37"/>
  <c r="G30" i="37"/>
  <c r="E30" i="37"/>
  <c r="V29" i="37"/>
  <c r="U29" i="37"/>
  <c r="J29" i="37"/>
  <c r="G29" i="37"/>
  <c r="E29" i="37"/>
  <c r="V28" i="37"/>
  <c r="U28" i="37"/>
  <c r="J28" i="37"/>
  <c r="G28" i="37"/>
  <c r="E28" i="37"/>
  <c r="V27" i="37"/>
  <c r="U27" i="37"/>
  <c r="J27" i="37"/>
  <c r="G27" i="37"/>
  <c r="E27" i="37"/>
  <c r="V26" i="37"/>
  <c r="U26" i="37"/>
  <c r="J26" i="37"/>
  <c r="G26" i="37"/>
  <c r="E26" i="37"/>
  <c r="V25" i="37"/>
  <c r="U25" i="37"/>
  <c r="J25" i="37"/>
  <c r="G25" i="37"/>
  <c r="E25" i="37"/>
  <c r="V24" i="37"/>
  <c r="U24" i="37"/>
  <c r="J24" i="37"/>
  <c r="G24" i="37"/>
  <c r="E24" i="37"/>
  <c r="V23" i="37"/>
  <c r="U23" i="37"/>
  <c r="J23" i="37"/>
  <c r="G23" i="37"/>
  <c r="E23" i="37"/>
  <c r="V22" i="37"/>
  <c r="U22" i="37"/>
  <c r="X22" i="37" s="1"/>
  <c r="J22" i="37"/>
  <c r="G22" i="37"/>
  <c r="E22" i="37"/>
  <c r="V21" i="37"/>
  <c r="U21" i="37"/>
  <c r="J21" i="37"/>
  <c r="G21" i="37"/>
  <c r="E21" i="37"/>
  <c r="V20" i="37"/>
  <c r="U20" i="37"/>
  <c r="J20" i="37"/>
  <c r="G20" i="37"/>
  <c r="E20" i="37"/>
  <c r="V19" i="37"/>
  <c r="U19" i="37"/>
  <c r="J19" i="37"/>
  <c r="G19" i="37"/>
  <c r="E19" i="37"/>
  <c r="V18" i="37"/>
  <c r="U18" i="37"/>
  <c r="J18" i="37"/>
  <c r="G18" i="37"/>
  <c r="E18" i="37"/>
  <c r="V17" i="37"/>
  <c r="U17" i="37"/>
  <c r="J17" i="37"/>
  <c r="G17" i="37"/>
  <c r="E17" i="37"/>
  <c r="V16" i="37"/>
  <c r="U16" i="37"/>
  <c r="J16" i="37"/>
  <c r="G16" i="37"/>
  <c r="E16" i="37"/>
  <c r="Q11" i="37"/>
  <c r="Q10" i="37"/>
  <c r="Q9" i="37"/>
  <c r="Q8" i="37"/>
  <c r="Q7" i="37"/>
  <c r="Q6" i="37"/>
  <c r="Q5" i="37"/>
  <c r="X31" i="37" l="1"/>
  <c r="X20" i="37"/>
  <c r="W35" i="37"/>
  <c r="X29" i="37"/>
  <c r="X18" i="37"/>
  <c r="X36" i="37"/>
  <c r="X35" i="37"/>
  <c r="X34" i="37"/>
  <c r="W34" i="37"/>
  <c r="X32" i="37"/>
  <c r="X33" i="37"/>
  <c r="W31" i="37"/>
  <c r="X28" i="37"/>
  <c r="X26" i="37"/>
  <c r="W26" i="37"/>
  <c r="W27" i="37"/>
  <c r="X27" i="37"/>
  <c r="X25" i="37"/>
  <c r="X24" i="37"/>
  <c r="X23" i="37"/>
  <c r="W23" i="37"/>
  <c r="X21" i="37"/>
  <c r="W19" i="37"/>
  <c r="X19" i="37"/>
  <c r="W18" i="37"/>
  <c r="X16" i="37"/>
  <c r="L6" i="37" s="1"/>
  <c r="X17" i="37"/>
  <c r="W17" i="37"/>
  <c r="W25" i="37"/>
  <c r="W33" i="37"/>
  <c r="W16" i="37"/>
  <c r="W24" i="37"/>
  <c r="W32" i="37"/>
  <c r="W22" i="37"/>
  <c r="W30" i="37"/>
  <c r="W21" i="37"/>
  <c r="W29" i="37"/>
  <c r="W20" i="37"/>
  <c r="W28" i="37"/>
  <c r="W36" i="37"/>
  <c r="V63" i="45"/>
  <c r="U63" i="45"/>
  <c r="G63" i="45"/>
  <c r="E63" i="45"/>
  <c r="V62" i="45"/>
  <c r="U62" i="45"/>
  <c r="G62" i="45"/>
  <c r="E62" i="45"/>
  <c r="V61" i="45"/>
  <c r="U61" i="45"/>
  <c r="G61" i="45"/>
  <c r="E61" i="45"/>
  <c r="V60" i="45"/>
  <c r="U60" i="45"/>
  <c r="G60" i="45"/>
  <c r="E60" i="45"/>
  <c r="V59" i="45"/>
  <c r="U59" i="45"/>
  <c r="G59" i="45"/>
  <c r="E59" i="45"/>
  <c r="V58" i="45"/>
  <c r="U58" i="45"/>
  <c r="X58" i="45" s="1"/>
  <c r="G58" i="45"/>
  <c r="E58" i="45"/>
  <c r="V57" i="45"/>
  <c r="U57" i="45"/>
  <c r="X57" i="45" s="1"/>
  <c r="G57" i="45"/>
  <c r="E57" i="45"/>
  <c r="V56" i="45"/>
  <c r="U56" i="45"/>
  <c r="G56" i="45"/>
  <c r="E56" i="45"/>
  <c r="V55" i="45"/>
  <c r="U55" i="45"/>
  <c r="X55" i="45" s="1"/>
  <c r="G55" i="45"/>
  <c r="E55" i="45"/>
  <c r="V54" i="45"/>
  <c r="U54" i="45"/>
  <c r="G54" i="45"/>
  <c r="E54" i="45"/>
  <c r="V53" i="45"/>
  <c r="U53" i="45"/>
  <c r="G53" i="45"/>
  <c r="E53" i="45"/>
  <c r="V52" i="45"/>
  <c r="U52" i="45"/>
  <c r="G52" i="45"/>
  <c r="E52" i="45"/>
  <c r="V51" i="45"/>
  <c r="U51" i="45"/>
  <c r="G51" i="45"/>
  <c r="E51" i="45"/>
  <c r="V50" i="45"/>
  <c r="U50" i="45"/>
  <c r="G50" i="45"/>
  <c r="E50" i="45"/>
  <c r="V49" i="45"/>
  <c r="U49" i="45"/>
  <c r="G49" i="45"/>
  <c r="E49" i="45"/>
  <c r="V48" i="45"/>
  <c r="U48" i="45"/>
  <c r="G48" i="45"/>
  <c r="E48" i="45"/>
  <c r="V47" i="45"/>
  <c r="U47" i="45"/>
  <c r="G47" i="45"/>
  <c r="E47" i="45"/>
  <c r="V46" i="45"/>
  <c r="U46" i="45"/>
  <c r="G46" i="45"/>
  <c r="E46" i="45"/>
  <c r="V45" i="45"/>
  <c r="U45" i="45"/>
  <c r="W45" i="45" s="1"/>
  <c r="G45" i="45"/>
  <c r="E45" i="45"/>
  <c r="V44" i="45"/>
  <c r="U44" i="45"/>
  <c r="G44" i="45"/>
  <c r="E44" i="45"/>
  <c r="V43" i="45"/>
  <c r="U43" i="45"/>
  <c r="X43" i="45" s="1"/>
  <c r="G43" i="45"/>
  <c r="E43" i="45"/>
  <c r="V42" i="45"/>
  <c r="U42" i="45"/>
  <c r="G42" i="45"/>
  <c r="E42" i="45"/>
  <c r="V41" i="45"/>
  <c r="U41" i="45"/>
  <c r="G41" i="45"/>
  <c r="E41" i="45"/>
  <c r="V40" i="45"/>
  <c r="U40" i="45"/>
  <c r="G40" i="45"/>
  <c r="E40" i="45"/>
  <c r="V39" i="45"/>
  <c r="U39" i="45"/>
  <c r="G39" i="45"/>
  <c r="E39" i="45"/>
  <c r="V38" i="45"/>
  <c r="U38" i="45"/>
  <c r="G38" i="45"/>
  <c r="E38" i="45"/>
  <c r="V37" i="45"/>
  <c r="U37" i="45"/>
  <c r="G37" i="45"/>
  <c r="E37" i="45"/>
  <c r="V36" i="45"/>
  <c r="U36" i="45"/>
  <c r="G36" i="45"/>
  <c r="E36" i="45"/>
  <c r="V35" i="45"/>
  <c r="U35" i="45"/>
  <c r="G35" i="45"/>
  <c r="E35" i="45"/>
  <c r="V34" i="45"/>
  <c r="U34" i="45"/>
  <c r="G34" i="45"/>
  <c r="E34" i="45"/>
  <c r="V33" i="45"/>
  <c r="U33" i="45"/>
  <c r="G33" i="45"/>
  <c r="E33" i="45"/>
  <c r="V32" i="45"/>
  <c r="U32" i="45"/>
  <c r="G32" i="45"/>
  <c r="E32" i="45"/>
  <c r="V31" i="45"/>
  <c r="U31" i="45"/>
  <c r="G31" i="45"/>
  <c r="E31" i="45"/>
  <c r="V30" i="45"/>
  <c r="U30" i="45"/>
  <c r="G30" i="45"/>
  <c r="E30" i="45"/>
  <c r="V29" i="45"/>
  <c r="U29" i="45"/>
  <c r="G29" i="45"/>
  <c r="E29" i="45"/>
  <c r="V28" i="45"/>
  <c r="U28" i="45"/>
  <c r="G28" i="45"/>
  <c r="E28" i="45"/>
  <c r="V27" i="45"/>
  <c r="U27" i="45"/>
  <c r="X27" i="45" s="1"/>
  <c r="G27" i="45"/>
  <c r="E27" i="45"/>
  <c r="V26" i="45"/>
  <c r="U26" i="45"/>
  <c r="G26" i="45"/>
  <c r="E26" i="45"/>
  <c r="V25" i="45"/>
  <c r="U25" i="45"/>
  <c r="G25" i="45"/>
  <c r="E25" i="45"/>
  <c r="V24" i="45"/>
  <c r="U24" i="45"/>
  <c r="G24" i="45"/>
  <c r="E24" i="45"/>
  <c r="V23" i="45"/>
  <c r="U23" i="45"/>
  <c r="G23" i="45"/>
  <c r="E23" i="45"/>
  <c r="V22" i="45"/>
  <c r="U22" i="45"/>
  <c r="G22" i="45"/>
  <c r="E22" i="45"/>
  <c r="V21" i="45"/>
  <c r="U21" i="45"/>
  <c r="G21" i="45"/>
  <c r="E21" i="45"/>
  <c r="V20" i="45"/>
  <c r="U20" i="45"/>
  <c r="G20" i="45"/>
  <c r="E20" i="45"/>
  <c r="V19" i="45"/>
  <c r="U19" i="45"/>
  <c r="G19" i="45"/>
  <c r="E19" i="45"/>
  <c r="Q14" i="45"/>
  <c r="Q13" i="45"/>
  <c r="Q12" i="45"/>
  <c r="Q11" i="45"/>
  <c r="Q10" i="45"/>
  <c r="Q9" i="45"/>
  <c r="Q8" i="45"/>
  <c r="Q7" i="45"/>
  <c r="Q6" i="45"/>
  <c r="Q5" i="45"/>
  <c r="X51" i="45" l="1"/>
  <c r="X39" i="45"/>
  <c r="X35" i="45"/>
  <c r="X29" i="45"/>
  <c r="W32" i="45"/>
  <c r="X41" i="45"/>
  <c r="W28" i="45"/>
  <c r="X20" i="45"/>
  <c r="X21" i="45"/>
  <c r="X42" i="45"/>
  <c r="X25" i="45"/>
  <c r="X36" i="45"/>
  <c r="W44" i="45"/>
  <c r="X47" i="45"/>
  <c r="X52" i="45"/>
  <c r="X19" i="45"/>
  <c r="L10" i="45" s="1"/>
  <c r="X54" i="45"/>
  <c r="X59" i="45"/>
  <c r="X26" i="45"/>
  <c r="X40" i="45"/>
  <c r="X48" i="45"/>
  <c r="X28" i="45"/>
  <c r="W37" i="45"/>
  <c r="W52" i="45"/>
  <c r="W60" i="45"/>
  <c r="X60" i="45"/>
  <c r="W24" i="45"/>
  <c r="W36" i="45"/>
  <c r="X45" i="45"/>
  <c r="W48" i="45"/>
  <c r="W29" i="45"/>
  <c r="X32" i="45"/>
  <c r="X56" i="45"/>
  <c r="X38" i="45"/>
  <c r="X44" i="45"/>
  <c r="W53" i="45"/>
  <c r="W21" i="45"/>
  <c r="X24" i="45"/>
  <c r="X31" i="45"/>
  <c r="X34" i="45"/>
  <c r="W47" i="45"/>
  <c r="X50" i="45"/>
  <c r="W27" i="45"/>
  <c r="W43" i="45"/>
  <c r="W59" i="45"/>
  <c r="W20" i="45"/>
  <c r="X23" i="45"/>
  <c r="X30" i="45"/>
  <c r="X33" i="45"/>
  <c r="X37" i="45"/>
  <c r="W40" i="45"/>
  <c r="X46" i="45"/>
  <c r="X49" i="45"/>
  <c r="X53" i="45"/>
  <c r="W56" i="45"/>
  <c r="W19" i="45"/>
  <c r="L5" i="37"/>
  <c r="X22" i="45"/>
  <c r="W25" i="45"/>
  <c r="W35" i="45"/>
  <c r="W51" i="45"/>
  <c r="L9" i="37"/>
  <c r="L7" i="37"/>
  <c r="X63" i="45"/>
  <c r="X62" i="45"/>
  <c r="W61" i="45"/>
  <c r="X61" i="45"/>
  <c r="W26" i="45"/>
  <c r="W34" i="45"/>
  <c r="W42" i="45"/>
  <c r="W50" i="45"/>
  <c r="W58" i="45"/>
  <c r="W33" i="45"/>
  <c r="W41" i="45"/>
  <c r="W49" i="45"/>
  <c r="W57" i="45"/>
  <c r="W23" i="45"/>
  <c r="W31" i="45"/>
  <c r="W39" i="45"/>
  <c r="W55" i="45"/>
  <c r="W63" i="45"/>
  <c r="W22" i="45"/>
  <c r="W30" i="45"/>
  <c r="W38" i="45"/>
  <c r="W46" i="45"/>
  <c r="W54" i="45"/>
  <c r="W62" i="45"/>
  <c r="L10" i="37"/>
  <c r="L8" i="37"/>
  <c r="L11" i="37"/>
  <c r="K10" i="37"/>
  <c r="K7" i="37"/>
  <c r="K6" i="37"/>
  <c r="K9" i="37"/>
  <c r="K11" i="37"/>
  <c r="K8" i="37"/>
  <c r="K5" i="37"/>
  <c r="K5" i="45" l="1"/>
  <c r="L6" i="45"/>
  <c r="L11" i="45"/>
  <c r="L7" i="45"/>
  <c r="L12" i="45"/>
  <c r="L13" i="45"/>
  <c r="L8" i="45"/>
  <c r="L9" i="45"/>
  <c r="L5" i="45"/>
  <c r="L14" i="45"/>
  <c r="K14" i="45"/>
  <c r="K11" i="45"/>
  <c r="K13" i="45"/>
  <c r="K9" i="45"/>
  <c r="K10" i="45"/>
  <c r="K6" i="45"/>
  <c r="K7" i="45"/>
  <c r="K12" i="45"/>
  <c r="K8" i="45"/>
</calcChain>
</file>

<file path=xl/sharedStrings.xml><?xml version="1.0" encoding="utf-8"?>
<sst xmlns="http://schemas.openxmlformats.org/spreadsheetml/2006/main" count="2648" uniqueCount="185">
  <si>
    <t>Nr</t>
  </si>
  <si>
    <t>A</t>
  </si>
  <si>
    <t>B</t>
  </si>
  <si>
    <t>C</t>
  </si>
  <si>
    <t>D</t>
  </si>
  <si>
    <t>E</t>
  </si>
  <si>
    <t>F</t>
  </si>
  <si>
    <t>G</t>
  </si>
  <si>
    <t>-</t>
  </si>
  <si>
    <t>Klaas Adriaenssen</t>
  </si>
  <si>
    <t>Per Gevers</t>
  </si>
  <si>
    <t>Jelle Campers</t>
  </si>
  <si>
    <t>H</t>
  </si>
  <si>
    <t>I</t>
  </si>
  <si>
    <t>VTTL</t>
  </si>
  <si>
    <t>Chris Verwoert</t>
  </si>
  <si>
    <t>Pepijn Surmont</t>
  </si>
  <si>
    <t>Lauren Colla</t>
  </si>
  <si>
    <t>Thomas Vertommen</t>
  </si>
  <si>
    <t>Michiel Nijst</t>
  </si>
  <si>
    <t>Dieter Devue</t>
  </si>
  <si>
    <t>Maxime Degive</t>
  </si>
  <si>
    <t>Tom Vandewalle</t>
  </si>
  <si>
    <t>Maka Maxence</t>
  </si>
  <si>
    <t>Emilien Piedboeuf</t>
  </si>
  <si>
    <t>Clara Ceulemans</t>
  </si>
  <si>
    <t>Emils Grundizs</t>
  </si>
  <si>
    <t>Rachelle Hazée</t>
  </si>
  <si>
    <t>Arthur Martin</t>
  </si>
  <si>
    <t>Lucie Calay</t>
  </si>
  <si>
    <t>Gil Sekri</t>
  </si>
  <si>
    <t>Lola Hazée</t>
  </si>
  <si>
    <t>Tanya Misconi</t>
  </si>
  <si>
    <t>Vitja Lutsenko</t>
  </si>
  <si>
    <t>Manoe Labaere</t>
  </si>
  <si>
    <t>Siebe De Winter</t>
  </si>
  <si>
    <t>Tom Closset</t>
  </si>
  <si>
    <t>Sara Devos</t>
  </si>
  <si>
    <t>Julie Van Hauwaert</t>
  </si>
  <si>
    <t>Evy Vandecasteele</t>
  </si>
  <si>
    <t>Kseniya Myrzoyeva</t>
  </si>
  <si>
    <t>Team</t>
  </si>
  <si>
    <t>Time</t>
  </si>
  <si>
    <t>Limburg 2</t>
  </si>
  <si>
    <t>Age</t>
  </si>
  <si>
    <t>Position</t>
  </si>
  <si>
    <t>Table</t>
  </si>
  <si>
    <t>Name</t>
  </si>
  <si>
    <t>Day</t>
  </si>
  <si>
    <t>Win</t>
  </si>
  <si>
    <t>Loss</t>
  </si>
  <si>
    <t>Result</t>
  </si>
  <si>
    <t>Matches</t>
  </si>
  <si>
    <t>Umpire</t>
  </si>
  <si>
    <t>Game 1</t>
  </si>
  <si>
    <t>Game 2</t>
  </si>
  <si>
    <t>Game 3</t>
  </si>
  <si>
    <t>Game 4</t>
  </si>
  <si>
    <t>Game 5</t>
  </si>
  <si>
    <t>M+</t>
  </si>
  <si>
    <t>M-</t>
  </si>
  <si>
    <t>G+</t>
  </si>
  <si>
    <t>G-</t>
  </si>
  <si>
    <t>Players</t>
  </si>
  <si>
    <t>Group stage results</t>
  </si>
  <si>
    <t>GROUP STAGE MATCHES</t>
  </si>
  <si>
    <t>West-Vlaanderen</t>
  </si>
  <si>
    <t>Sat</t>
  </si>
  <si>
    <t>Limburg 1</t>
  </si>
  <si>
    <t>J</t>
  </si>
  <si>
    <t>Maxim Depever</t>
  </si>
  <si>
    <t>Vlaams-Brabant</t>
  </si>
  <si>
    <t>Luuk Houtgast</t>
  </si>
  <si>
    <t>TTSD</t>
  </si>
  <si>
    <t>Lessia Lewyckyj</t>
  </si>
  <si>
    <t>Lander Moens</t>
  </si>
  <si>
    <t>Ryan d'Hertefelt</t>
  </si>
  <si>
    <t>Lotte Leysens</t>
  </si>
  <si>
    <t>Dag Gevers</t>
  </si>
  <si>
    <t>Wannes Vanheule</t>
  </si>
  <si>
    <t>Stef Koppejan</t>
  </si>
  <si>
    <t>Anouk Van Den Boom</t>
  </si>
  <si>
    <t>Koen Houtgast</t>
  </si>
  <si>
    <t>Iris Leskens</t>
  </si>
  <si>
    <t>Théo Ducrot</t>
  </si>
  <si>
    <t>Tom Boyard</t>
  </si>
  <si>
    <t>Luca Trascu</t>
  </si>
  <si>
    <t>Gaetane Bled</t>
  </si>
  <si>
    <t>Perrine Betrancourt</t>
  </si>
  <si>
    <t>Jonathan Mooney</t>
  </si>
  <si>
    <t>Anna Kelly</t>
  </si>
  <si>
    <t>Alex Lo</t>
  </si>
  <si>
    <t>Max Skelton</t>
  </si>
  <si>
    <t>Grace Looney</t>
  </si>
  <si>
    <t>Ben Watson</t>
  </si>
  <si>
    <t>Lucy McIvor</t>
  </si>
  <si>
    <t>Senan Sheridan</t>
  </si>
  <si>
    <t>Matthew Mooney</t>
  </si>
  <si>
    <t>Anjali Singh</t>
  </si>
  <si>
    <t>Lily Laffineur</t>
  </si>
  <si>
    <t>Senne Kiekepoos</t>
  </si>
  <si>
    <t>Bregt Joosten</t>
  </si>
  <si>
    <t>Stan Van Gils</t>
  </si>
  <si>
    <t>Noa Breyne</t>
  </si>
  <si>
    <t>Wout Joosten</t>
  </si>
  <si>
    <t>Rune Coussee</t>
  </si>
  <si>
    <t>Mauro Janssen</t>
  </si>
  <si>
    <t>Jamie Eling</t>
  </si>
  <si>
    <t>Niels Joosten</t>
  </si>
  <si>
    <t>Nathan Jans</t>
  </si>
  <si>
    <t>Nore Colla</t>
  </si>
  <si>
    <t>Maël Van Dessel</t>
  </si>
  <si>
    <t>Karolis Mikalauskas</t>
  </si>
  <si>
    <t>Edgar Moro</t>
  </si>
  <si>
    <t>Sam Habscheid</t>
  </si>
  <si>
    <t>Melisa Sadikovic</t>
  </si>
  <si>
    <t>Enisa Sadikovic</t>
  </si>
  <si>
    <t>Povilas Mikalauskas</t>
  </si>
  <si>
    <t>Levi Glod</t>
  </si>
  <si>
    <t>Aaron Sahr</t>
  </si>
  <si>
    <t>Eloïse Duvivier</t>
  </si>
  <si>
    <t>Noa Baekelandt</t>
  </si>
  <si>
    <t>Matt Closset</t>
  </si>
  <si>
    <t>Noan Piette</t>
  </si>
  <si>
    <t>Sanne Van Der Schoot</t>
  </si>
  <si>
    <t>Lynn Schijven</t>
  </si>
  <si>
    <t>Seth Oomen</t>
  </si>
  <si>
    <t>Seppe Van Beurden</t>
  </si>
  <si>
    <t>Remi Chambet-Weil</t>
  </si>
  <si>
    <t>Lilah Chambet-Weil</t>
  </si>
  <si>
    <t>Vera Kastelein</t>
  </si>
  <si>
    <t>Koba De Zaeyer</t>
  </si>
  <si>
    <t>Janne De Zaeyer</t>
  </si>
  <si>
    <t>Maarten Lamay</t>
  </si>
  <si>
    <t>Lotte Nuyttens</t>
  </si>
  <si>
    <t>Aerjen Theys</t>
  </si>
  <si>
    <t>Louis Victor Lemaire</t>
  </si>
  <si>
    <t>Sander Vandecasteele</t>
  </si>
  <si>
    <t>Entente Hauts de France</t>
  </si>
  <si>
    <t>Luxembourg (pays) 2</t>
  </si>
  <si>
    <t>Boys 2009/2010 - Group 1</t>
  </si>
  <si>
    <t>Namur</t>
  </si>
  <si>
    <t>Limburg 3</t>
  </si>
  <si>
    <t>Antwerpen 1</t>
  </si>
  <si>
    <t>Boys 2009/2010 - Group 2</t>
  </si>
  <si>
    <t>Louis Van Herreweghe</t>
  </si>
  <si>
    <t>Liège</t>
  </si>
  <si>
    <t>NTTB Zuid West</t>
  </si>
  <si>
    <t>Antwerpen 2</t>
  </si>
  <si>
    <t>Individual</t>
  </si>
  <si>
    <t>Boys 2007/2008 - Group 1</t>
  </si>
  <si>
    <t>Luxembourg (pays) 1</t>
  </si>
  <si>
    <t>Ireland 2</t>
  </si>
  <si>
    <t>Combiteam RTC NL</t>
  </si>
  <si>
    <t>Boys 2007/2008 - Group 2</t>
  </si>
  <si>
    <t>Luik</t>
  </si>
  <si>
    <t>Boys 2007/2008 - Group 3</t>
  </si>
  <si>
    <t>Ireland 1</t>
  </si>
  <si>
    <t>Boys 2005/2006 - Group 1</t>
  </si>
  <si>
    <t>Luxembourg (prov)</t>
  </si>
  <si>
    <t>Boys 2005/2006 - Group 4</t>
  </si>
  <si>
    <t>Boys 2005/2006 - Group 3</t>
  </si>
  <si>
    <t>Boys 2005/2006 - Group 2</t>
  </si>
  <si>
    <t>Joey Smith</t>
  </si>
  <si>
    <t>Soleane Betrancourt</t>
  </si>
  <si>
    <t>Anaïs Raomain</t>
  </si>
  <si>
    <t>Namen</t>
  </si>
  <si>
    <t>Girls 2007/2008 - Group 1</t>
  </si>
  <si>
    <t>Girls 2007/2008 - Group 2</t>
  </si>
  <si>
    <t>Group 2 umpires!</t>
  </si>
  <si>
    <t>Group 1 umpires!</t>
  </si>
  <si>
    <t>Girls 2005/2006 - Group 1</t>
  </si>
  <si>
    <t>Girls 2005/2006 - Group 2</t>
  </si>
  <si>
    <t>All players will have to umpire for group 1!</t>
  </si>
  <si>
    <t>All players will have to umpire for group 2!</t>
  </si>
  <si>
    <t>David Schury</t>
  </si>
  <si>
    <t>Sun</t>
  </si>
  <si>
    <t>Lohren Balling</t>
  </si>
  <si>
    <t>Gene Wanz</t>
  </si>
  <si>
    <t>FF</t>
  </si>
  <si>
    <t>Bye</t>
  </si>
  <si>
    <t>Tom Polak</t>
  </si>
  <si>
    <t>Assisted by official:</t>
  </si>
  <si>
    <t>Erik Staelens</t>
  </si>
  <si>
    <t>Majsa Bahtovic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</si>
</sst>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1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1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0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0" xfId="0" applyFill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1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12" fillId="0" borderId="0" xfId="0" applyFont="1"/>
    <xf numFmtId="20" fontId="0" fillId="0" borderId="13" xfId="0" applyNumberFormat="1" applyFill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20" fontId="0" fillId="0" borderId="15" xfId="0" applyNumberFormat="1" applyBorder="1" applyAlignment="1">
      <alignment horizontal="center"/>
    </xf>
    <xf numFmtId="20" fontId="0" fillId="0" borderId="14" xfId="0" applyNumberFormat="1" applyFont="1" applyBorder="1" applyAlignment="1">
      <alignment horizontal="center"/>
    </xf>
    <xf numFmtId="20" fontId="0" fillId="0" borderId="15" xfId="0" applyNumberFormat="1" applyFont="1" applyBorder="1" applyAlignment="1">
      <alignment horizontal="center"/>
    </xf>
    <xf numFmtId="20" fontId="9" fillId="0" borderId="6" xfId="0" applyNumberFormat="1" applyFont="1" applyFill="1" applyBorder="1" applyAlignment="1">
      <alignment horizontal="center"/>
    </xf>
    <xf numFmtId="20" fontId="9" fillId="0" borderId="0" xfId="0" applyNumberFormat="1" applyFont="1" applyFill="1" applyBorder="1" applyAlignment="1">
      <alignment horizontal="center"/>
    </xf>
    <xf numFmtId="20" fontId="9" fillId="0" borderId="0" xfId="0" applyNumberFormat="1" applyFont="1" applyBorder="1" applyAlignment="1">
      <alignment horizontal="center"/>
    </xf>
    <xf numFmtId="20" fontId="9" fillId="0" borderId="11" xfId="0" applyNumberFormat="1" applyFont="1" applyBorder="1" applyAlignment="1">
      <alignment horizontal="center"/>
    </xf>
    <xf numFmtId="20" fontId="0" fillId="0" borderId="13" xfId="0" applyNumberFormat="1" applyFont="1" applyFill="1" applyBorder="1" applyAlignment="1">
      <alignment horizontal="center"/>
    </xf>
    <xf numFmtId="20" fontId="0" fillId="0" borderId="14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9" fillId="0" borderId="0" xfId="0" applyFont="1" applyBorder="1"/>
    <xf numFmtId="0" fontId="0" fillId="3" borderId="1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0" borderId="7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theme="9" tint="0.59999389629810485"/>
    <pageSetUpPr fitToPage="1"/>
  </sheetPr>
  <dimension ref="A1:Y53"/>
  <sheetViews>
    <sheetView tabSelected="1" workbookViewId="0">
      <selection activeCell="K16" sqref="K16"/>
    </sheetView>
  </sheetViews>
  <sheetFormatPr defaultColWidth="9" defaultRowHeight="15" x14ac:dyDescent="0.25"/>
  <cols>
    <col min="1" max="2" width="5.140625" style="63" customWidth="1"/>
    <col min="3" max="3" width="8" style="63" customWidth="1"/>
    <col min="4" max="4" width="4.5703125" style="63" customWidth="1"/>
    <col min="5" max="5" width="20.7109375" style="63" customWidth="1"/>
    <col min="6" max="6" width="4.5703125" style="63" customWidth="1"/>
    <col min="7" max="7" width="20.7109375" style="63" customWidth="1"/>
    <col min="8" max="9" width="4.5703125" style="63" customWidth="1"/>
    <col min="10" max="10" width="20.7109375" style="63" customWidth="1"/>
    <col min="11" max="20" width="4.28515625" style="63" customWidth="1"/>
    <col min="21" max="22" width="5.7109375" style="63" customWidth="1"/>
    <col min="23" max="23" width="5.85546875" style="63" customWidth="1"/>
    <col min="24" max="24" width="5.85546875" style="62" customWidth="1"/>
    <col min="25" max="16384" width="9" style="62"/>
  </cols>
  <sheetData>
    <row r="1" spans="1:25" ht="31.5" x14ac:dyDescent="0.5">
      <c r="A1" s="244" t="s">
        <v>140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</row>
    <row r="2" spans="1:25" ht="18.75" customHeight="1" thickBot="1" x14ac:dyDescent="0.55000000000000004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spans="1:25" s="75" customFormat="1" ht="19.5" thickBot="1" x14ac:dyDescent="0.35">
      <c r="A3" s="245" t="s">
        <v>63</v>
      </c>
      <c r="B3" s="246"/>
      <c r="C3" s="246"/>
      <c r="D3" s="246"/>
      <c r="E3" s="246"/>
      <c r="F3" s="246"/>
      <c r="G3" s="246"/>
      <c r="H3" s="246"/>
      <c r="I3" s="247"/>
      <c r="J3" s="74"/>
      <c r="K3" s="248" t="s">
        <v>64</v>
      </c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50"/>
    </row>
    <row r="4" spans="1:25" ht="15.75" thickBot="1" x14ac:dyDescent="0.3">
      <c r="A4" s="76" t="s">
        <v>0</v>
      </c>
      <c r="B4" s="239" t="s">
        <v>47</v>
      </c>
      <c r="C4" s="240"/>
      <c r="D4" s="240"/>
      <c r="E4" s="241"/>
      <c r="F4" s="242" t="s">
        <v>41</v>
      </c>
      <c r="G4" s="243"/>
      <c r="H4" s="239" t="s">
        <v>44</v>
      </c>
      <c r="I4" s="241"/>
      <c r="J4" s="133"/>
      <c r="K4" s="64" t="s">
        <v>59</v>
      </c>
      <c r="L4" s="64" t="s">
        <v>60</v>
      </c>
      <c r="M4" s="64" t="s">
        <v>61</v>
      </c>
      <c r="N4" s="64" t="s">
        <v>62</v>
      </c>
      <c r="O4" s="256" t="s">
        <v>45</v>
      </c>
      <c r="P4" s="257"/>
      <c r="Q4" s="251" t="s">
        <v>47</v>
      </c>
      <c r="R4" s="252"/>
      <c r="S4" s="252"/>
      <c r="T4" s="252"/>
      <c r="U4" s="252"/>
      <c r="V4" s="252"/>
      <c r="W4" s="252"/>
      <c r="X4" s="253"/>
    </row>
    <row r="5" spans="1:25" ht="15.75" thickBot="1" x14ac:dyDescent="0.3">
      <c r="A5" s="73" t="s">
        <v>1</v>
      </c>
      <c r="B5" s="259" t="s">
        <v>84</v>
      </c>
      <c r="C5" s="237"/>
      <c r="D5" s="237"/>
      <c r="E5" s="237"/>
      <c r="F5" s="237" t="s">
        <v>138</v>
      </c>
      <c r="G5" s="237"/>
      <c r="H5" s="237">
        <v>2009</v>
      </c>
      <c r="I5" s="238"/>
      <c r="J5" s="133"/>
      <c r="K5" s="137">
        <f>COUNTIF($W$16:$W$36,A5)</f>
        <v>6</v>
      </c>
      <c r="L5" s="138">
        <f>COUNTIF($X$16:$X$36,A5)</f>
        <v>0</v>
      </c>
      <c r="M5" s="136"/>
      <c r="N5" s="136"/>
      <c r="O5" s="258">
        <v>1</v>
      </c>
      <c r="P5" s="258"/>
      <c r="Q5" s="254" t="str">
        <f>B5</f>
        <v>Théo Ducrot</v>
      </c>
      <c r="R5" s="254"/>
      <c r="S5" s="254"/>
      <c r="T5" s="254"/>
      <c r="U5" s="254"/>
      <c r="V5" s="254"/>
      <c r="W5" s="254"/>
      <c r="X5" s="255"/>
    </row>
    <row r="6" spans="1:25" ht="15.75" thickBot="1" x14ac:dyDescent="0.3">
      <c r="A6" s="73" t="s">
        <v>2</v>
      </c>
      <c r="B6" s="233" t="s">
        <v>119</v>
      </c>
      <c r="C6" s="230"/>
      <c r="D6" s="230"/>
      <c r="E6" s="230"/>
      <c r="F6" s="230" t="s">
        <v>139</v>
      </c>
      <c r="G6" s="230"/>
      <c r="H6" s="230">
        <v>2009</v>
      </c>
      <c r="I6" s="232"/>
      <c r="J6" s="133"/>
      <c r="K6" s="135">
        <f t="shared" ref="K6:K11" si="0">COUNTIF($W$16:$W$36,A6)</f>
        <v>5</v>
      </c>
      <c r="L6" s="133">
        <f t="shared" ref="L6:L11" si="1">COUNTIF($X$16:$X$36,A6)</f>
        <v>1</v>
      </c>
      <c r="M6" s="131"/>
      <c r="N6" s="131"/>
      <c r="O6" s="236">
        <v>2</v>
      </c>
      <c r="P6" s="236"/>
      <c r="Q6" s="234" t="str">
        <f t="shared" ref="Q6:Q11" si="2">B6</f>
        <v>Aaron Sahr</v>
      </c>
      <c r="R6" s="234"/>
      <c r="S6" s="234"/>
      <c r="T6" s="234"/>
      <c r="U6" s="234"/>
      <c r="V6" s="234"/>
      <c r="W6" s="234"/>
      <c r="X6" s="235"/>
    </row>
    <row r="7" spans="1:25" ht="15.75" thickBot="1" x14ac:dyDescent="0.3">
      <c r="A7" s="73" t="s">
        <v>3</v>
      </c>
      <c r="B7" s="233" t="s">
        <v>122</v>
      </c>
      <c r="C7" s="230"/>
      <c r="D7" s="230"/>
      <c r="E7" s="230"/>
      <c r="F7" s="230" t="s">
        <v>141</v>
      </c>
      <c r="G7" s="230"/>
      <c r="H7" s="230">
        <v>2010</v>
      </c>
      <c r="I7" s="232"/>
      <c r="J7" s="133"/>
      <c r="K7" s="135">
        <f t="shared" si="0"/>
        <v>2</v>
      </c>
      <c r="L7" s="133">
        <f t="shared" si="1"/>
        <v>4</v>
      </c>
      <c r="M7" s="131"/>
      <c r="N7" s="131"/>
      <c r="O7" s="236">
        <v>5</v>
      </c>
      <c r="P7" s="236"/>
      <c r="Q7" s="234" t="str">
        <f t="shared" si="2"/>
        <v>Matt Closset</v>
      </c>
      <c r="R7" s="234"/>
      <c r="S7" s="234"/>
      <c r="T7" s="234"/>
      <c r="U7" s="234"/>
      <c r="V7" s="234"/>
      <c r="W7" s="234"/>
      <c r="X7" s="235"/>
    </row>
    <row r="8" spans="1:25" ht="15.75" thickBot="1" x14ac:dyDescent="0.3">
      <c r="A8" s="73" t="s">
        <v>4</v>
      </c>
      <c r="B8" s="233" t="s">
        <v>107</v>
      </c>
      <c r="C8" s="230"/>
      <c r="D8" s="230"/>
      <c r="E8" s="230"/>
      <c r="F8" s="230" t="s">
        <v>142</v>
      </c>
      <c r="G8" s="230"/>
      <c r="H8" s="230">
        <v>2009</v>
      </c>
      <c r="I8" s="232"/>
      <c r="J8" s="133"/>
      <c r="K8" s="135">
        <f t="shared" si="0"/>
        <v>4</v>
      </c>
      <c r="L8" s="133">
        <f t="shared" si="1"/>
        <v>2</v>
      </c>
      <c r="M8" s="131"/>
      <c r="N8" s="131"/>
      <c r="O8" s="236">
        <v>3</v>
      </c>
      <c r="P8" s="236"/>
      <c r="Q8" s="234" t="str">
        <f t="shared" si="2"/>
        <v>Jamie Eling</v>
      </c>
      <c r="R8" s="234"/>
      <c r="S8" s="234"/>
      <c r="T8" s="234"/>
      <c r="U8" s="234"/>
      <c r="V8" s="234"/>
      <c r="W8" s="234"/>
      <c r="X8" s="235"/>
    </row>
    <row r="9" spans="1:25" ht="15.75" thickBot="1" x14ac:dyDescent="0.3">
      <c r="A9" s="73" t="s">
        <v>5</v>
      </c>
      <c r="B9" s="233" t="s">
        <v>76</v>
      </c>
      <c r="C9" s="230"/>
      <c r="D9" s="230"/>
      <c r="E9" s="230"/>
      <c r="F9" s="230" t="s">
        <v>143</v>
      </c>
      <c r="G9" s="230"/>
      <c r="H9" s="230">
        <v>2009</v>
      </c>
      <c r="I9" s="232"/>
      <c r="J9" s="133"/>
      <c r="K9" s="135">
        <f t="shared" si="0"/>
        <v>3</v>
      </c>
      <c r="L9" s="133">
        <f t="shared" si="1"/>
        <v>3</v>
      </c>
      <c r="M9" s="131"/>
      <c r="N9" s="131"/>
      <c r="O9" s="236">
        <v>4</v>
      </c>
      <c r="P9" s="236"/>
      <c r="Q9" s="234" t="str">
        <f t="shared" si="2"/>
        <v>Ryan d'Hertefelt</v>
      </c>
      <c r="R9" s="234"/>
      <c r="S9" s="234"/>
      <c r="T9" s="234"/>
      <c r="U9" s="234"/>
      <c r="V9" s="234"/>
      <c r="W9" s="234"/>
      <c r="X9" s="235"/>
    </row>
    <row r="10" spans="1:25" ht="15.75" thickBot="1" x14ac:dyDescent="0.3">
      <c r="A10" s="73" t="s">
        <v>6</v>
      </c>
      <c r="B10" s="233" t="s">
        <v>137</v>
      </c>
      <c r="C10" s="230"/>
      <c r="D10" s="230"/>
      <c r="E10" s="230"/>
      <c r="F10" s="230" t="s">
        <v>66</v>
      </c>
      <c r="G10" s="230"/>
      <c r="H10" s="230">
        <v>2010</v>
      </c>
      <c r="I10" s="232"/>
      <c r="J10" s="133"/>
      <c r="K10" s="135">
        <f>COUNTIF($W$16:$W$36,A10)</f>
        <v>0</v>
      </c>
      <c r="L10" s="133">
        <f>COUNTIF($X$16:$X$36,A10)</f>
        <v>6</v>
      </c>
      <c r="M10" s="131"/>
      <c r="N10" s="131"/>
      <c r="O10" s="236">
        <v>7</v>
      </c>
      <c r="P10" s="236"/>
      <c r="Q10" s="234" t="str">
        <f>B10</f>
        <v>Sander Vandecasteele</v>
      </c>
      <c r="R10" s="234"/>
      <c r="S10" s="234"/>
      <c r="T10" s="234"/>
      <c r="U10" s="234"/>
      <c r="V10" s="234"/>
      <c r="W10" s="234"/>
      <c r="X10" s="235"/>
    </row>
    <row r="11" spans="1:25" ht="15.75" thickBot="1" x14ac:dyDescent="0.3">
      <c r="A11" s="73" t="s">
        <v>7</v>
      </c>
      <c r="B11" s="260" t="s">
        <v>103</v>
      </c>
      <c r="C11" s="231"/>
      <c r="D11" s="231"/>
      <c r="E11" s="231"/>
      <c r="F11" s="231" t="s">
        <v>43</v>
      </c>
      <c r="G11" s="231"/>
      <c r="H11" s="231">
        <v>2009</v>
      </c>
      <c r="I11" s="261"/>
      <c r="J11" s="133"/>
      <c r="K11" s="141">
        <f t="shared" si="0"/>
        <v>1</v>
      </c>
      <c r="L11" s="142">
        <f t="shared" si="1"/>
        <v>5</v>
      </c>
      <c r="M11" s="132"/>
      <c r="N11" s="132"/>
      <c r="O11" s="262">
        <v>6</v>
      </c>
      <c r="P11" s="262"/>
      <c r="Q11" s="263" t="str">
        <f t="shared" si="2"/>
        <v>Noa Breyne</v>
      </c>
      <c r="R11" s="263"/>
      <c r="S11" s="263"/>
      <c r="T11" s="263"/>
      <c r="U11" s="263"/>
      <c r="V11" s="263"/>
      <c r="W11" s="263"/>
      <c r="X11" s="264"/>
    </row>
    <row r="12" spans="1:25" x14ac:dyDescent="0.25">
      <c r="A12" s="62"/>
      <c r="B12" s="62"/>
      <c r="C12" s="62"/>
      <c r="E12" s="62"/>
      <c r="F12" s="62"/>
      <c r="G12" s="62"/>
      <c r="H12" s="62"/>
      <c r="I12" s="62"/>
      <c r="J12" s="62"/>
      <c r="K12" s="62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spans="1:25" ht="15.75" thickBot="1" x14ac:dyDescent="0.3">
      <c r="A13" s="62"/>
      <c r="B13" s="62"/>
      <c r="C13" s="62"/>
      <c r="E13" s="62"/>
      <c r="F13" s="62"/>
      <c r="G13" s="62"/>
      <c r="H13" s="62"/>
      <c r="I13" s="62"/>
      <c r="J13" s="62"/>
      <c r="K13" s="62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1:25" ht="15.75" thickBot="1" x14ac:dyDescent="0.3">
      <c r="A14" s="224" t="s">
        <v>65</v>
      </c>
      <c r="B14" s="225"/>
      <c r="C14" s="225"/>
      <c r="D14" s="225"/>
      <c r="E14" s="225"/>
      <c r="F14" s="225"/>
      <c r="G14" s="225"/>
      <c r="H14" s="226"/>
      <c r="I14" s="62"/>
      <c r="J14" s="62"/>
      <c r="K14" s="62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spans="1:25" ht="15.75" thickBot="1" x14ac:dyDescent="0.3">
      <c r="A15" s="77" t="s">
        <v>46</v>
      </c>
      <c r="B15" s="144" t="s">
        <v>48</v>
      </c>
      <c r="C15" s="77" t="s">
        <v>42</v>
      </c>
      <c r="D15" s="227" t="s">
        <v>52</v>
      </c>
      <c r="E15" s="227"/>
      <c r="F15" s="227"/>
      <c r="G15" s="227"/>
      <c r="H15" s="227"/>
      <c r="I15" s="228" t="s">
        <v>53</v>
      </c>
      <c r="J15" s="227"/>
      <c r="K15" s="224" t="s">
        <v>54</v>
      </c>
      <c r="L15" s="229"/>
      <c r="M15" s="225" t="s">
        <v>55</v>
      </c>
      <c r="N15" s="229"/>
      <c r="O15" s="225" t="s">
        <v>56</v>
      </c>
      <c r="P15" s="229"/>
      <c r="Q15" s="225" t="s">
        <v>57</v>
      </c>
      <c r="R15" s="229"/>
      <c r="S15" s="225" t="s">
        <v>58</v>
      </c>
      <c r="T15" s="226"/>
      <c r="U15" s="224" t="s">
        <v>51</v>
      </c>
      <c r="V15" s="225"/>
      <c r="W15" s="77" t="s">
        <v>49</v>
      </c>
      <c r="X15" s="77" t="s">
        <v>50</v>
      </c>
    </row>
    <row r="16" spans="1:25" x14ac:dyDescent="0.25">
      <c r="A16" s="65">
        <v>1</v>
      </c>
      <c r="B16" s="137" t="s">
        <v>67</v>
      </c>
      <c r="C16" s="177">
        <v>0.5625</v>
      </c>
      <c r="D16" s="138" t="s">
        <v>2</v>
      </c>
      <c r="E16" s="138" t="str">
        <f>VLOOKUP(D16,$A$5:$I$11,2)</f>
        <v>Aaron Sahr</v>
      </c>
      <c r="F16" s="138" t="s">
        <v>8</v>
      </c>
      <c r="G16" s="138" t="str">
        <f>VLOOKUP(H16,$A$5:$I$11,2)</f>
        <v>Ryan d'Hertefelt</v>
      </c>
      <c r="H16" s="138" t="s">
        <v>5</v>
      </c>
      <c r="I16" s="71" t="s">
        <v>6</v>
      </c>
      <c r="J16" s="138" t="str">
        <f>VLOOKUP(I16,$A$5:$I$11,2)</f>
        <v>Sander Vandecasteele</v>
      </c>
      <c r="K16" s="81">
        <v>6</v>
      </c>
      <c r="L16" s="85">
        <v>11</v>
      </c>
      <c r="M16" s="136">
        <v>11</v>
      </c>
      <c r="N16" s="85">
        <v>4</v>
      </c>
      <c r="O16" s="136">
        <v>11</v>
      </c>
      <c r="P16" s="85">
        <v>8</v>
      </c>
      <c r="Q16" s="136">
        <v>11</v>
      </c>
      <c r="R16" s="85">
        <v>3</v>
      </c>
      <c r="S16" s="136"/>
      <c r="T16" s="83"/>
      <c r="U16" s="137">
        <f>IF(K16&gt;L16, 1, 0) + IF(M16&gt;N16, 1, 0) + IF(O16&gt;P16, 1, 0) + IF(Q16&gt;R16, 1, 0) + IF(S16&gt;T16, 1, 0)</f>
        <v>3</v>
      </c>
      <c r="V16" s="139">
        <f>IF(K16&lt;L16, 1, 0) + IF(M16&lt;N16, 1, 0) + IF(O16&lt;P16, 1, 0) + IF(Q16&lt;R16, 1, 0) + IF(S16&lt;T16, 1, 0)</f>
        <v>1</v>
      </c>
      <c r="W16" s="66" t="str">
        <f>IF(U16&gt;V16,D16,IF(U16&lt;V16,H16,""))</f>
        <v>B</v>
      </c>
      <c r="X16" s="65" t="str">
        <f>IF(U16&gt;V16,H16,IF(U16&lt;V16,D16,""))</f>
        <v>E</v>
      </c>
    </row>
    <row r="17" spans="1:24" x14ac:dyDescent="0.25">
      <c r="A17" s="66">
        <v>2</v>
      </c>
      <c r="B17" s="135" t="s">
        <v>67</v>
      </c>
      <c r="C17" s="178">
        <v>0.5625</v>
      </c>
      <c r="D17" s="133" t="s">
        <v>3</v>
      </c>
      <c r="E17" s="133" t="str">
        <f t="shared" ref="E17:E36" si="3">VLOOKUP(D17,$A$5:$I$11,2)</f>
        <v>Matt Closset</v>
      </c>
      <c r="F17" s="133" t="s">
        <v>8</v>
      </c>
      <c r="G17" s="133" t="str">
        <f t="shared" ref="G17:G36" si="4">VLOOKUP(H17,$A$5:$I$11,2)</f>
        <v>Jamie Eling</v>
      </c>
      <c r="H17" s="133" t="s">
        <v>4</v>
      </c>
      <c r="I17" s="166" t="s">
        <v>7</v>
      </c>
      <c r="J17" s="133" t="str">
        <f t="shared" ref="J17:J36" si="5">VLOOKUP(I17,$A$5:$I$11,2)</f>
        <v>Noa Breyne</v>
      </c>
      <c r="K17" s="82">
        <v>2</v>
      </c>
      <c r="L17" s="87">
        <v>11</v>
      </c>
      <c r="M17" s="131">
        <v>6</v>
      </c>
      <c r="N17" s="87">
        <v>11</v>
      </c>
      <c r="O17" s="131">
        <v>6</v>
      </c>
      <c r="P17" s="87">
        <v>11</v>
      </c>
      <c r="Q17" s="131"/>
      <c r="R17" s="87"/>
      <c r="S17" s="131"/>
      <c r="T17" s="84"/>
      <c r="U17" s="135">
        <f t="shared" ref="U17:U36" si="6">IF(K17&gt;L17, 1, 0) + IF(M17&gt;N17, 1, 0) + IF(O17&gt;P17, 1, 0) + IF(Q17&gt;R17, 1, 0) + IF(S17&gt;T17, 1, 0)</f>
        <v>0</v>
      </c>
      <c r="V17" s="134">
        <f t="shared" ref="V17:V36" si="7">IF(K17&lt;L17, 1, 0) + IF(M17&lt;N17, 1, 0) + IF(O17&lt;P17, 1, 0) + IF(Q17&lt;R17, 1, 0) + IF(S17&lt;T17, 1, 0)</f>
        <v>3</v>
      </c>
      <c r="W17" s="66" t="str">
        <f t="shared" ref="W17:W36" si="8">IF(U17&gt;V17,D17,IF(U17&lt;V17,H17,""))</f>
        <v>D</v>
      </c>
      <c r="X17" s="66" t="str">
        <f t="shared" ref="X17:X36" si="9">IF(U17&gt;V17,H17,IF(U17&lt;V17,D17,""))</f>
        <v>C</v>
      </c>
    </row>
    <row r="18" spans="1:24" x14ac:dyDescent="0.25">
      <c r="A18" s="66">
        <v>1</v>
      </c>
      <c r="B18" s="135" t="s">
        <v>67</v>
      </c>
      <c r="C18" s="178">
        <v>0.57986111111111105</v>
      </c>
      <c r="D18" s="133" t="s">
        <v>1</v>
      </c>
      <c r="E18" s="133" t="str">
        <f t="shared" si="3"/>
        <v>Théo Ducrot</v>
      </c>
      <c r="F18" s="133" t="s">
        <v>8</v>
      </c>
      <c r="G18" s="133" t="str">
        <f t="shared" si="4"/>
        <v>Sander Vandecasteele</v>
      </c>
      <c r="H18" s="133" t="s">
        <v>6</v>
      </c>
      <c r="I18" s="166" t="s">
        <v>4</v>
      </c>
      <c r="J18" s="133" t="str">
        <f t="shared" si="5"/>
        <v>Jamie Eling</v>
      </c>
      <c r="K18" s="82">
        <v>11</v>
      </c>
      <c r="L18" s="87">
        <v>5</v>
      </c>
      <c r="M18" s="131">
        <v>11</v>
      </c>
      <c r="N18" s="87">
        <v>4</v>
      </c>
      <c r="O18" s="131">
        <v>11</v>
      </c>
      <c r="P18" s="87">
        <v>3</v>
      </c>
      <c r="Q18" s="131"/>
      <c r="R18" s="87"/>
      <c r="S18" s="131"/>
      <c r="T18" s="84"/>
      <c r="U18" s="135">
        <f t="shared" si="6"/>
        <v>3</v>
      </c>
      <c r="V18" s="134">
        <f t="shared" si="7"/>
        <v>0</v>
      </c>
      <c r="W18" s="66" t="str">
        <f t="shared" si="8"/>
        <v>A</v>
      </c>
      <c r="X18" s="66" t="str">
        <f t="shared" si="9"/>
        <v>F</v>
      </c>
    </row>
    <row r="19" spans="1:24" x14ac:dyDescent="0.25">
      <c r="A19" s="66">
        <v>2</v>
      </c>
      <c r="B19" s="135" t="s">
        <v>67</v>
      </c>
      <c r="C19" s="178">
        <v>0.57986111111111105</v>
      </c>
      <c r="D19" s="133" t="s">
        <v>2</v>
      </c>
      <c r="E19" s="133" t="str">
        <f t="shared" si="3"/>
        <v>Aaron Sahr</v>
      </c>
      <c r="F19" s="133" t="s">
        <v>8</v>
      </c>
      <c r="G19" s="133" t="str">
        <f t="shared" si="4"/>
        <v>Matt Closset</v>
      </c>
      <c r="H19" s="133" t="s">
        <v>3</v>
      </c>
      <c r="I19" s="166" t="s">
        <v>5</v>
      </c>
      <c r="J19" s="133" t="str">
        <f t="shared" si="5"/>
        <v>Ryan d'Hertefelt</v>
      </c>
      <c r="K19" s="82">
        <v>9</v>
      </c>
      <c r="L19" s="87">
        <v>11</v>
      </c>
      <c r="M19" s="131">
        <v>11</v>
      </c>
      <c r="N19" s="87">
        <v>7</v>
      </c>
      <c r="O19" s="131">
        <v>11</v>
      </c>
      <c r="P19" s="87">
        <v>4</v>
      </c>
      <c r="Q19" s="131">
        <v>11</v>
      </c>
      <c r="R19" s="87">
        <v>9</v>
      </c>
      <c r="S19" s="131"/>
      <c r="T19" s="84"/>
      <c r="U19" s="135">
        <f t="shared" si="6"/>
        <v>3</v>
      </c>
      <c r="V19" s="134">
        <f t="shared" si="7"/>
        <v>1</v>
      </c>
      <c r="W19" s="66" t="str">
        <f t="shared" si="8"/>
        <v>B</v>
      </c>
      <c r="X19" s="66" t="str">
        <f t="shared" si="9"/>
        <v>C</v>
      </c>
    </row>
    <row r="20" spans="1:24" x14ac:dyDescent="0.25">
      <c r="A20" s="66">
        <v>1</v>
      </c>
      <c r="B20" s="135" t="s">
        <v>67</v>
      </c>
      <c r="C20" s="178">
        <v>0.59722222222222221</v>
      </c>
      <c r="D20" s="133" t="s">
        <v>5</v>
      </c>
      <c r="E20" s="133" t="str">
        <f t="shared" si="3"/>
        <v>Ryan d'Hertefelt</v>
      </c>
      <c r="F20" s="133" t="s">
        <v>8</v>
      </c>
      <c r="G20" s="133" t="str">
        <f t="shared" si="4"/>
        <v>Noa Breyne</v>
      </c>
      <c r="H20" s="133" t="s">
        <v>7</v>
      </c>
      <c r="I20" s="166" t="s">
        <v>2</v>
      </c>
      <c r="J20" s="133" t="str">
        <f t="shared" si="5"/>
        <v>Aaron Sahr</v>
      </c>
      <c r="K20" s="82">
        <v>11</v>
      </c>
      <c r="L20" s="87">
        <v>6</v>
      </c>
      <c r="M20" s="131">
        <v>11</v>
      </c>
      <c r="N20" s="87">
        <v>9</v>
      </c>
      <c r="O20" s="131">
        <v>11</v>
      </c>
      <c r="P20" s="87">
        <v>4</v>
      </c>
      <c r="Q20" s="131"/>
      <c r="R20" s="87"/>
      <c r="S20" s="131"/>
      <c r="T20" s="84"/>
      <c r="U20" s="135">
        <f t="shared" si="6"/>
        <v>3</v>
      </c>
      <c r="V20" s="134">
        <f t="shared" si="7"/>
        <v>0</v>
      </c>
      <c r="W20" s="66" t="str">
        <f t="shared" si="8"/>
        <v>E</v>
      </c>
      <c r="X20" s="66" t="str">
        <f t="shared" si="9"/>
        <v>G</v>
      </c>
    </row>
    <row r="21" spans="1:24" x14ac:dyDescent="0.25">
      <c r="A21" s="66">
        <v>2</v>
      </c>
      <c r="B21" s="135" t="s">
        <v>67</v>
      </c>
      <c r="C21" s="178">
        <v>0.59722222222222221</v>
      </c>
      <c r="D21" s="133" t="s">
        <v>4</v>
      </c>
      <c r="E21" s="133" t="str">
        <f t="shared" si="3"/>
        <v>Jamie Eling</v>
      </c>
      <c r="F21" s="133" t="s">
        <v>8</v>
      </c>
      <c r="G21" s="133" t="str">
        <f t="shared" si="4"/>
        <v>Théo Ducrot</v>
      </c>
      <c r="H21" s="133" t="s">
        <v>1</v>
      </c>
      <c r="I21" s="166" t="s">
        <v>3</v>
      </c>
      <c r="J21" s="133" t="str">
        <f t="shared" si="5"/>
        <v>Matt Closset</v>
      </c>
      <c r="K21" s="82">
        <v>2</v>
      </c>
      <c r="L21" s="87">
        <v>11</v>
      </c>
      <c r="M21" s="131">
        <v>9</v>
      </c>
      <c r="N21" s="87">
        <v>11</v>
      </c>
      <c r="O21" s="131">
        <v>10</v>
      </c>
      <c r="P21" s="87">
        <v>12</v>
      </c>
      <c r="Q21" s="131"/>
      <c r="R21" s="87"/>
      <c r="S21" s="131"/>
      <c r="T21" s="84"/>
      <c r="U21" s="135">
        <f t="shared" si="6"/>
        <v>0</v>
      </c>
      <c r="V21" s="134">
        <f t="shared" si="7"/>
        <v>3</v>
      </c>
      <c r="W21" s="66" t="str">
        <f t="shared" si="8"/>
        <v>A</v>
      </c>
      <c r="X21" s="66" t="str">
        <f t="shared" si="9"/>
        <v>D</v>
      </c>
    </row>
    <row r="22" spans="1:24" x14ac:dyDescent="0.25">
      <c r="A22" s="66">
        <v>1</v>
      </c>
      <c r="B22" s="135" t="s">
        <v>67</v>
      </c>
      <c r="C22" s="178">
        <v>0.61458333333333337</v>
      </c>
      <c r="D22" s="133" t="s">
        <v>7</v>
      </c>
      <c r="E22" s="133" t="str">
        <f t="shared" si="3"/>
        <v>Noa Breyne</v>
      </c>
      <c r="F22" s="133" t="s">
        <v>8</v>
      </c>
      <c r="G22" s="133" t="str">
        <f t="shared" si="4"/>
        <v>Aaron Sahr</v>
      </c>
      <c r="H22" s="133" t="s">
        <v>2</v>
      </c>
      <c r="I22" s="166" t="s">
        <v>1</v>
      </c>
      <c r="J22" s="133" t="str">
        <f t="shared" si="5"/>
        <v>Théo Ducrot</v>
      </c>
      <c r="K22" s="82">
        <v>4</v>
      </c>
      <c r="L22" s="87">
        <v>11</v>
      </c>
      <c r="M22" s="131">
        <v>1</v>
      </c>
      <c r="N22" s="87">
        <v>11</v>
      </c>
      <c r="O22" s="131">
        <v>7</v>
      </c>
      <c r="P22" s="87">
        <v>11</v>
      </c>
      <c r="Q22" s="131"/>
      <c r="R22" s="87"/>
      <c r="S22" s="131"/>
      <c r="T22" s="84"/>
      <c r="U22" s="135">
        <f t="shared" si="6"/>
        <v>0</v>
      </c>
      <c r="V22" s="134">
        <f t="shared" si="7"/>
        <v>3</v>
      </c>
      <c r="W22" s="66" t="str">
        <f t="shared" si="8"/>
        <v>B</v>
      </c>
      <c r="X22" s="66" t="str">
        <f t="shared" si="9"/>
        <v>G</v>
      </c>
    </row>
    <row r="23" spans="1:24" x14ac:dyDescent="0.25">
      <c r="A23" s="66">
        <v>2</v>
      </c>
      <c r="B23" s="135" t="s">
        <v>67</v>
      </c>
      <c r="C23" s="178">
        <v>0.61458333333333337</v>
      </c>
      <c r="D23" s="133" t="s">
        <v>6</v>
      </c>
      <c r="E23" s="133" t="str">
        <f t="shared" si="3"/>
        <v>Sander Vandecasteele</v>
      </c>
      <c r="F23" s="133" t="s">
        <v>8</v>
      </c>
      <c r="G23" s="133" t="str">
        <f t="shared" si="4"/>
        <v>Matt Closset</v>
      </c>
      <c r="H23" s="133" t="s">
        <v>3</v>
      </c>
      <c r="I23" s="166" t="s">
        <v>4</v>
      </c>
      <c r="J23" s="133" t="str">
        <f t="shared" si="5"/>
        <v>Jamie Eling</v>
      </c>
      <c r="K23" s="82">
        <v>6</v>
      </c>
      <c r="L23" s="87">
        <v>11</v>
      </c>
      <c r="M23" s="131">
        <v>6</v>
      </c>
      <c r="N23" s="87">
        <v>11</v>
      </c>
      <c r="O23" s="131">
        <v>7</v>
      </c>
      <c r="P23" s="87">
        <v>11</v>
      </c>
      <c r="Q23" s="131"/>
      <c r="R23" s="87"/>
      <c r="S23" s="131"/>
      <c r="T23" s="84"/>
      <c r="U23" s="135">
        <f t="shared" si="6"/>
        <v>0</v>
      </c>
      <c r="V23" s="134">
        <f t="shared" si="7"/>
        <v>3</v>
      </c>
      <c r="W23" s="66" t="str">
        <f t="shared" si="8"/>
        <v>C</v>
      </c>
      <c r="X23" s="66" t="str">
        <f t="shared" si="9"/>
        <v>F</v>
      </c>
    </row>
    <row r="24" spans="1:24" x14ac:dyDescent="0.25">
      <c r="A24" s="66">
        <v>1</v>
      </c>
      <c r="B24" s="135" t="s">
        <v>67</v>
      </c>
      <c r="C24" s="178">
        <v>0.63194444444444442</v>
      </c>
      <c r="D24" s="133" t="s">
        <v>5</v>
      </c>
      <c r="E24" s="133" t="str">
        <f t="shared" si="3"/>
        <v>Ryan d'Hertefelt</v>
      </c>
      <c r="F24" s="133" t="s">
        <v>8</v>
      </c>
      <c r="G24" s="133" t="str">
        <f t="shared" si="4"/>
        <v>Jamie Eling</v>
      </c>
      <c r="H24" s="133" t="s">
        <v>4</v>
      </c>
      <c r="I24" s="166" t="s">
        <v>2</v>
      </c>
      <c r="J24" s="133" t="str">
        <f t="shared" si="5"/>
        <v>Aaron Sahr</v>
      </c>
      <c r="K24" s="82">
        <v>9</v>
      </c>
      <c r="L24" s="87">
        <v>11</v>
      </c>
      <c r="M24" s="131">
        <v>6</v>
      </c>
      <c r="N24" s="87">
        <v>11</v>
      </c>
      <c r="O24" s="131">
        <v>10</v>
      </c>
      <c r="P24" s="87">
        <v>12</v>
      </c>
      <c r="Q24" s="131"/>
      <c r="R24" s="87"/>
      <c r="S24" s="131"/>
      <c r="T24" s="84"/>
      <c r="U24" s="135">
        <f t="shared" si="6"/>
        <v>0</v>
      </c>
      <c r="V24" s="134">
        <f t="shared" si="7"/>
        <v>3</v>
      </c>
      <c r="W24" s="66" t="str">
        <f t="shared" si="8"/>
        <v>D</v>
      </c>
      <c r="X24" s="66" t="str">
        <f t="shared" si="9"/>
        <v>E</v>
      </c>
    </row>
    <row r="25" spans="1:24" x14ac:dyDescent="0.25">
      <c r="A25" s="66">
        <v>2</v>
      </c>
      <c r="B25" s="135" t="s">
        <v>67</v>
      </c>
      <c r="C25" s="178">
        <v>0.63194444444444442</v>
      </c>
      <c r="D25" s="133" t="s">
        <v>1</v>
      </c>
      <c r="E25" s="133" t="str">
        <f t="shared" si="3"/>
        <v>Théo Ducrot</v>
      </c>
      <c r="F25" s="133" t="s">
        <v>8</v>
      </c>
      <c r="G25" s="133" t="str">
        <f t="shared" si="4"/>
        <v>Noa Breyne</v>
      </c>
      <c r="H25" s="133" t="s">
        <v>7</v>
      </c>
      <c r="I25" s="166" t="s">
        <v>6</v>
      </c>
      <c r="J25" s="133" t="str">
        <f t="shared" si="5"/>
        <v>Sander Vandecasteele</v>
      </c>
      <c r="K25" s="82">
        <v>11</v>
      </c>
      <c r="L25" s="87">
        <v>4</v>
      </c>
      <c r="M25" s="131">
        <v>11</v>
      </c>
      <c r="N25" s="87">
        <v>2</v>
      </c>
      <c r="O25" s="131">
        <v>11</v>
      </c>
      <c r="P25" s="87">
        <v>1</v>
      </c>
      <c r="Q25" s="131"/>
      <c r="R25" s="87"/>
      <c r="S25" s="131"/>
      <c r="T25" s="84"/>
      <c r="U25" s="135">
        <f t="shared" si="6"/>
        <v>3</v>
      </c>
      <c r="V25" s="134">
        <f t="shared" si="7"/>
        <v>0</v>
      </c>
      <c r="W25" s="66" t="str">
        <f t="shared" si="8"/>
        <v>A</v>
      </c>
      <c r="X25" s="66" t="str">
        <f t="shared" si="9"/>
        <v>G</v>
      </c>
    </row>
    <row r="26" spans="1:24" x14ac:dyDescent="0.25">
      <c r="A26" s="66">
        <v>1</v>
      </c>
      <c r="B26" s="135" t="s">
        <v>67</v>
      </c>
      <c r="C26" s="178">
        <v>0.64930555555555558</v>
      </c>
      <c r="D26" s="133" t="s">
        <v>2</v>
      </c>
      <c r="E26" s="133" t="str">
        <f t="shared" si="3"/>
        <v>Aaron Sahr</v>
      </c>
      <c r="F26" s="133" t="s">
        <v>8</v>
      </c>
      <c r="G26" s="133" t="str">
        <f t="shared" si="4"/>
        <v>Sander Vandecasteele</v>
      </c>
      <c r="H26" s="133" t="s">
        <v>6</v>
      </c>
      <c r="I26" s="166" t="s">
        <v>1</v>
      </c>
      <c r="J26" s="133" t="str">
        <f t="shared" si="5"/>
        <v>Théo Ducrot</v>
      </c>
      <c r="K26" s="82">
        <v>11</v>
      </c>
      <c r="L26" s="87">
        <v>7</v>
      </c>
      <c r="M26" s="131">
        <v>11</v>
      </c>
      <c r="N26" s="87">
        <v>3</v>
      </c>
      <c r="O26" s="131">
        <v>11</v>
      </c>
      <c r="P26" s="87">
        <v>2</v>
      </c>
      <c r="Q26" s="131"/>
      <c r="R26" s="87"/>
      <c r="S26" s="131"/>
      <c r="T26" s="84"/>
      <c r="U26" s="135">
        <f t="shared" si="6"/>
        <v>3</v>
      </c>
      <c r="V26" s="134">
        <f t="shared" si="7"/>
        <v>0</v>
      </c>
      <c r="W26" s="66" t="str">
        <f t="shared" si="8"/>
        <v>B</v>
      </c>
      <c r="X26" s="66" t="str">
        <f t="shared" si="9"/>
        <v>F</v>
      </c>
    </row>
    <row r="27" spans="1:24" x14ac:dyDescent="0.25">
      <c r="A27" s="66">
        <v>2</v>
      </c>
      <c r="B27" s="135" t="s">
        <v>67</v>
      </c>
      <c r="C27" s="178">
        <v>0.64930555555555558</v>
      </c>
      <c r="D27" s="133" t="s">
        <v>3</v>
      </c>
      <c r="E27" s="133" t="str">
        <f t="shared" si="3"/>
        <v>Matt Closset</v>
      </c>
      <c r="F27" s="133" t="s">
        <v>8</v>
      </c>
      <c r="G27" s="133" t="str">
        <f t="shared" si="4"/>
        <v>Ryan d'Hertefelt</v>
      </c>
      <c r="H27" s="133" t="s">
        <v>5</v>
      </c>
      <c r="I27" s="166" t="s">
        <v>7</v>
      </c>
      <c r="J27" s="133" t="str">
        <f t="shared" si="5"/>
        <v>Noa Breyne</v>
      </c>
      <c r="K27" s="82">
        <v>6</v>
      </c>
      <c r="L27" s="87">
        <v>11</v>
      </c>
      <c r="M27" s="131">
        <v>7</v>
      </c>
      <c r="N27" s="87">
        <v>11</v>
      </c>
      <c r="O27" s="131">
        <v>10</v>
      </c>
      <c r="P27" s="87">
        <v>12</v>
      </c>
      <c r="Q27" s="131"/>
      <c r="R27" s="87"/>
      <c r="S27" s="131"/>
      <c r="T27" s="84"/>
      <c r="U27" s="135">
        <f t="shared" si="6"/>
        <v>0</v>
      </c>
      <c r="V27" s="134">
        <f t="shared" si="7"/>
        <v>3</v>
      </c>
      <c r="W27" s="66" t="str">
        <f t="shared" si="8"/>
        <v>E</v>
      </c>
      <c r="X27" s="66" t="str">
        <f t="shared" si="9"/>
        <v>C</v>
      </c>
    </row>
    <row r="28" spans="1:24" x14ac:dyDescent="0.25">
      <c r="A28" s="66">
        <v>1</v>
      </c>
      <c r="B28" s="135" t="s">
        <v>67</v>
      </c>
      <c r="C28" s="178">
        <v>0.66666666666666663</v>
      </c>
      <c r="D28" s="133" t="s">
        <v>4</v>
      </c>
      <c r="E28" s="133" t="str">
        <f t="shared" si="3"/>
        <v>Jamie Eling</v>
      </c>
      <c r="F28" s="133" t="s">
        <v>8</v>
      </c>
      <c r="G28" s="133" t="str">
        <f t="shared" si="4"/>
        <v>Aaron Sahr</v>
      </c>
      <c r="H28" s="133" t="s">
        <v>2</v>
      </c>
      <c r="I28" s="166" t="s">
        <v>3</v>
      </c>
      <c r="J28" s="133" t="str">
        <f t="shared" si="5"/>
        <v>Matt Closset</v>
      </c>
      <c r="K28" s="82">
        <v>5</v>
      </c>
      <c r="L28" s="87">
        <v>11</v>
      </c>
      <c r="M28" s="131">
        <v>12</v>
      </c>
      <c r="N28" s="87">
        <v>14</v>
      </c>
      <c r="O28" s="131">
        <v>6</v>
      </c>
      <c r="P28" s="87">
        <v>11</v>
      </c>
      <c r="Q28" s="131">
        <v>9</v>
      </c>
      <c r="R28" s="87">
        <v>1</v>
      </c>
      <c r="S28" s="131"/>
      <c r="T28" s="84"/>
      <c r="U28" s="135">
        <f t="shared" si="6"/>
        <v>1</v>
      </c>
      <c r="V28" s="134">
        <f t="shared" si="7"/>
        <v>3</v>
      </c>
      <c r="W28" s="66" t="str">
        <f t="shared" si="8"/>
        <v>B</v>
      </c>
      <c r="X28" s="66" t="str">
        <f t="shared" si="9"/>
        <v>D</v>
      </c>
    </row>
    <row r="29" spans="1:24" x14ac:dyDescent="0.25">
      <c r="A29" s="66">
        <v>2</v>
      </c>
      <c r="B29" s="135" t="s">
        <v>67</v>
      </c>
      <c r="C29" s="178">
        <v>0.66666666666666663</v>
      </c>
      <c r="D29" s="133" t="s">
        <v>6</v>
      </c>
      <c r="E29" s="133" t="str">
        <f t="shared" si="3"/>
        <v>Sander Vandecasteele</v>
      </c>
      <c r="F29" s="133" t="s">
        <v>8</v>
      </c>
      <c r="G29" s="133" t="str">
        <f t="shared" si="4"/>
        <v>Noa Breyne</v>
      </c>
      <c r="H29" s="133" t="s">
        <v>7</v>
      </c>
      <c r="I29" s="166" t="s">
        <v>5</v>
      </c>
      <c r="J29" s="133" t="str">
        <f t="shared" si="5"/>
        <v>Ryan d'Hertefelt</v>
      </c>
      <c r="K29" s="82">
        <v>2</v>
      </c>
      <c r="L29" s="87">
        <v>11</v>
      </c>
      <c r="M29" s="131">
        <v>7</v>
      </c>
      <c r="N29" s="87">
        <v>11</v>
      </c>
      <c r="O29" s="131">
        <v>6</v>
      </c>
      <c r="P29" s="87">
        <v>11</v>
      </c>
      <c r="Q29" s="131"/>
      <c r="R29" s="87"/>
      <c r="S29" s="131"/>
      <c r="T29" s="84"/>
      <c r="U29" s="135">
        <f t="shared" si="6"/>
        <v>0</v>
      </c>
      <c r="V29" s="134">
        <f t="shared" si="7"/>
        <v>3</v>
      </c>
      <c r="W29" s="66" t="str">
        <f t="shared" si="8"/>
        <v>G</v>
      </c>
      <c r="X29" s="66" t="str">
        <f t="shared" si="9"/>
        <v>F</v>
      </c>
    </row>
    <row r="30" spans="1:24" x14ac:dyDescent="0.25">
      <c r="A30" s="66">
        <v>1</v>
      </c>
      <c r="B30" s="135" t="s">
        <v>67</v>
      </c>
      <c r="C30" s="178">
        <v>0.68402777777777779</v>
      </c>
      <c r="D30" s="133" t="s">
        <v>5</v>
      </c>
      <c r="E30" s="133" t="str">
        <f t="shared" si="3"/>
        <v>Ryan d'Hertefelt</v>
      </c>
      <c r="F30" s="133" t="s">
        <v>8</v>
      </c>
      <c r="G30" s="133" t="str">
        <f t="shared" si="4"/>
        <v>Théo Ducrot</v>
      </c>
      <c r="H30" s="133" t="s">
        <v>1</v>
      </c>
      <c r="I30" s="166" t="s">
        <v>2</v>
      </c>
      <c r="J30" s="133" t="str">
        <f t="shared" si="5"/>
        <v>Aaron Sahr</v>
      </c>
      <c r="K30" s="82">
        <v>10</v>
      </c>
      <c r="L30" s="87">
        <v>12</v>
      </c>
      <c r="M30" s="131">
        <v>1</v>
      </c>
      <c r="N30" s="87">
        <v>11</v>
      </c>
      <c r="O30" s="131">
        <v>4</v>
      </c>
      <c r="P30" s="87">
        <v>11</v>
      </c>
      <c r="Q30" s="131"/>
      <c r="R30" s="87"/>
      <c r="S30" s="131"/>
      <c r="T30" s="84"/>
      <c r="U30" s="135">
        <f t="shared" si="6"/>
        <v>0</v>
      </c>
      <c r="V30" s="134">
        <f t="shared" si="7"/>
        <v>3</v>
      </c>
      <c r="W30" s="66" t="str">
        <f t="shared" si="8"/>
        <v>A</v>
      </c>
      <c r="X30" s="66" t="str">
        <f t="shared" si="9"/>
        <v>E</v>
      </c>
    </row>
    <row r="31" spans="1:24" x14ac:dyDescent="0.25">
      <c r="A31" s="66">
        <v>2</v>
      </c>
      <c r="B31" s="135" t="s">
        <v>67</v>
      </c>
      <c r="C31" s="178">
        <v>0.68402777777777779</v>
      </c>
      <c r="D31" s="133" t="s">
        <v>7</v>
      </c>
      <c r="E31" s="133" t="str">
        <f t="shared" si="3"/>
        <v>Noa Breyne</v>
      </c>
      <c r="F31" s="133" t="s">
        <v>8</v>
      </c>
      <c r="G31" s="133" t="str">
        <f t="shared" si="4"/>
        <v>Matt Closset</v>
      </c>
      <c r="H31" s="133" t="s">
        <v>3</v>
      </c>
      <c r="I31" s="166" t="s">
        <v>4</v>
      </c>
      <c r="J31" s="133" t="str">
        <f t="shared" si="5"/>
        <v>Jamie Eling</v>
      </c>
      <c r="K31" s="82">
        <v>3</v>
      </c>
      <c r="L31" s="87">
        <v>11</v>
      </c>
      <c r="M31" s="131">
        <v>10</v>
      </c>
      <c r="N31" s="87">
        <v>12</v>
      </c>
      <c r="O31" s="131">
        <v>5</v>
      </c>
      <c r="P31" s="87">
        <v>11</v>
      </c>
      <c r="Q31" s="131"/>
      <c r="R31" s="87"/>
      <c r="S31" s="131"/>
      <c r="T31" s="84"/>
      <c r="U31" s="135">
        <f t="shared" si="6"/>
        <v>0</v>
      </c>
      <c r="V31" s="134">
        <f t="shared" si="7"/>
        <v>3</v>
      </c>
      <c r="W31" s="66" t="str">
        <f t="shared" si="8"/>
        <v>C</v>
      </c>
      <c r="X31" s="66" t="str">
        <f t="shared" si="9"/>
        <v>G</v>
      </c>
    </row>
    <row r="32" spans="1:24" x14ac:dyDescent="0.25">
      <c r="A32" s="66">
        <v>1</v>
      </c>
      <c r="B32" s="135" t="s">
        <v>67</v>
      </c>
      <c r="C32" s="178">
        <v>0.70138888888888884</v>
      </c>
      <c r="D32" s="133" t="s">
        <v>4</v>
      </c>
      <c r="E32" s="133" t="str">
        <f t="shared" si="3"/>
        <v>Jamie Eling</v>
      </c>
      <c r="F32" s="133" t="s">
        <v>8</v>
      </c>
      <c r="G32" s="133" t="str">
        <f t="shared" si="4"/>
        <v>Sander Vandecasteele</v>
      </c>
      <c r="H32" s="133" t="s">
        <v>6</v>
      </c>
      <c r="I32" s="166" t="s">
        <v>5</v>
      </c>
      <c r="J32" s="133" t="str">
        <f t="shared" si="5"/>
        <v>Ryan d'Hertefelt</v>
      </c>
      <c r="K32" s="82">
        <v>11</v>
      </c>
      <c r="L32" s="87">
        <v>4</v>
      </c>
      <c r="M32" s="131">
        <v>11</v>
      </c>
      <c r="N32" s="87">
        <v>4</v>
      </c>
      <c r="O32" s="131">
        <v>12</v>
      </c>
      <c r="P32" s="87">
        <v>10</v>
      </c>
      <c r="Q32" s="131"/>
      <c r="R32" s="87"/>
      <c r="S32" s="131"/>
      <c r="T32" s="84"/>
      <c r="U32" s="135">
        <f t="shared" si="6"/>
        <v>3</v>
      </c>
      <c r="V32" s="134">
        <f t="shared" si="7"/>
        <v>0</v>
      </c>
      <c r="W32" s="66" t="str">
        <f t="shared" si="8"/>
        <v>D</v>
      </c>
      <c r="X32" s="66" t="str">
        <f t="shared" si="9"/>
        <v>F</v>
      </c>
    </row>
    <row r="33" spans="1:25" x14ac:dyDescent="0.25">
      <c r="A33" s="66">
        <v>2</v>
      </c>
      <c r="B33" s="135" t="s">
        <v>67</v>
      </c>
      <c r="C33" s="178">
        <v>0.70138888888888884</v>
      </c>
      <c r="D33" s="133" t="s">
        <v>1</v>
      </c>
      <c r="E33" s="133" t="str">
        <f t="shared" si="3"/>
        <v>Théo Ducrot</v>
      </c>
      <c r="F33" s="133" t="s">
        <v>8</v>
      </c>
      <c r="G33" s="133" t="str">
        <f t="shared" si="4"/>
        <v>Aaron Sahr</v>
      </c>
      <c r="H33" s="133" t="s">
        <v>2</v>
      </c>
      <c r="I33" s="166" t="s">
        <v>7</v>
      </c>
      <c r="J33" s="133" t="str">
        <f t="shared" si="5"/>
        <v>Noa Breyne</v>
      </c>
      <c r="K33" s="82">
        <v>11</v>
      </c>
      <c r="L33" s="87">
        <v>2</v>
      </c>
      <c r="M33" s="131">
        <v>11</v>
      </c>
      <c r="N33" s="87">
        <v>6</v>
      </c>
      <c r="O33" s="131">
        <v>11</v>
      </c>
      <c r="P33" s="87">
        <v>1</v>
      </c>
      <c r="Q33" s="131"/>
      <c r="R33" s="87"/>
      <c r="S33" s="131"/>
      <c r="T33" s="84"/>
      <c r="U33" s="135">
        <f t="shared" si="6"/>
        <v>3</v>
      </c>
      <c r="V33" s="134">
        <f t="shared" si="7"/>
        <v>0</v>
      </c>
      <c r="W33" s="66" t="str">
        <f t="shared" si="8"/>
        <v>A</v>
      </c>
      <c r="X33" s="66" t="str">
        <f t="shared" si="9"/>
        <v>B</v>
      </c>
    </row>
    <row r="34" spans="1:25" x14ac:dyDescent="0.25">
      <c r="A34" s="66">
        <v>1</v>
      </c>
      <c r="B34" s="135" t="s">
        <v>67</v>
      </c>
      <c r="C34" s="178">
        <v>0.71875</v>
      </c>
      <c r="D34" s="133" t="s">
        <v>6</v>
      </c>
      <c r="E34" s="133" t="str">
        <f t="shared" si="3"/>
        <v>Sander Vandecasteele</v>
      </c>
      <c r="F34" s="133" t="s">
        <v>8</v>
      </c>
      <c r="G34" s="133" t="str">
        <f t="shared" si="4"/>
        <v>Ryan d'Hertefelt</v>
      </c>
      <c r="H34" s="133" t="s">
        <v>5</v>
      </c>
      <c r="I34" s="166" t="s">
        <v>1</v>
      </c>
      <c r="J34" s="133" t="str">
        <f t="shared" si="5"/>
        <v>Théo Ducrot</v>
      </c>
      <c r="K34" s="82">
        <v>1</v>
      </c>
      <c r="L34" s="87">
        <v>11</v>
      </c>
      <c r="M34" s="131">
        <v>4</v>
      </c>
      <c r="N34" s="87">
        <v>11</v>
      </c>
      <c r="O34" s="131">
        <v>7</v>
      </c>
      <c r="P34" s="87">
        <v>11</v>
      </c>
      <c r="Q34" s="131"/>
      <c r="R34" s="87"/>
      <c r="S34" s="131"/>
      <c r="T34" s="84"/>
      <c r="U34" s="135">
        <f t="shared" si="6"/>
        <v>0</v>
      </c>
      <c r="V34" s="134">
        <f t="shared" si="7"/>
        <v>3</v>
      </c>
      <c r="W34" s="66" t="str">
        <f t="shared" si="8"/>
        <v>E</v>
      </c>
      <c r="X34" s="66" t="str">
        <f t="shared" si="9"/>
        <v>F</v>
      </c>
    </row>
    <row r="35" spans="1:25" x14ac:dyDescent="0.25">
      <c r="A35" s="66">
        <v>2</v>
      </c>
      <c r="B35" s="135" t="s">
        <v>67</v>
      </c>
      <c r="C35" s="178">
        <v>0.71875</v>
      </c>
      <c r="D35" s="133" t="s">
        <v>7</v>
      </c>
      <c r="E35" s="133" t="str">
        <f t="shared" si="3"/>
        <v>Noa Breyne</v>
      </c>
      <c r="F35" s="133" t="s">
        <v>8</v>
      </c>
      <c r="G35" s="133" t="str">
        <f t="shared" si="4"/>
        <v>Jamie Eling</v>
      </c>
      <c r="H35" s="133" t="s">
        <v>4</v>
      </c>
      <c r="I35" s="166" t="s">
        <v>3</v>
      </c>
      <c r="J35" s="133" t="str">
        <f t="shared" si="5"/>
        <v>Matt Closset</v>
      </c>
      <c r="K35" s="82">
        <v>6</v>
      </c>
      <c r="L35" s="87">
        <v>11</v>
      </c>
      <c r="M35" s="131">
        <v>8</v>
      </c>
      <c r="N35" s="87">
        <v>11</v>
      </c>
      <c r="O35" s="131">
        <v>4</v>
      </c>
      <c r="P35" s="87">
        <v>11</v>
      </c>
      <c r="Q35" s="131"/>
      <c r="R35" s="87"/>
      <c r="S35" s="131"/>
      <c r="T35" s="84"/>
      <c r="U35" s="135">
        <f t="shared" si="6"/>
        <v>0</v>
      </c>
      <c r="V35" s="134">
        <f t="shared" si="7"/>
        <v>3</v>
      </c>
      <c r="W35" s="66" t="str">
        <f t="shared" si="8"/>
        <v>D</v>
      </c>
      <c r="X35" s="66" t="str">
        <f t="shared" si="9"/>
        <v>G</v>
      </c>
    </row>
    <row r="36" spans="1:25" ht="15.75" thickBot="1" x14ac:dyDescent="0.3">
      <c r="A36" s="67">
        <v>1</v>
      </c>
      <c r="B36" s="141" t="s">
        <v>67</v>
      </c>
      <c r="C36" s="179">
        <v>0.73611111111111116</v>
      </c>
      <c r="D36" s="142" t="s">
        <v>3</v>
      </c>
      <c r="E36" s="142" t="str">
        <f t="shared" si="3"/>
        <v>Matt Closset</v>
      </c>
      <c r="F36" s="142" t="s">
        <v>8</v>
      </c>
      <c r="G36" s="142" t="str">
        <f t="shared" si="4"/>
        <v>Théo Ducrot</v>
      </c>
      <c r="H36" s="142" t="s">
        <v>1</v>
      </c>
      <c r="I36" s="169" t="s">
        <v>6</v>
      </c>
      <c r="J36" s="142" t="str">
        <f t="shared" si="5"/>
        <v>Sander Vandecasteele</v>
      </c>
      <c r="K36" s="89">
        <v>1</v>
      </c>
      <c r="L36" s="88">
        <v>11</v>
      </c>
      <c r="M36" s="132">
        <v>10</v>
      </c>
      <c r="N36" s="88">
        <v>12</v>
      </c>
      <c r="O36" s="132">
        <v>11</v>
      </c>
      <c r="P36" s="88">
        <v>9</v>
      </c>
      <c r="Q36" s="132">
        <v>3</v>
      </c>
      <c r="R36" s="88">
        <v>11</v>
      </c>
      <c r="S36" s="132"/>
      <c r="T36" s="90"/>
      <c r="U36" s="141">
        <f t="shared" si="6"/>
        <v>1</v>
      </c>
      <c r="V36" s="143">
        <f t="shared" si="7"/>
        <v>3</v>
      </c>
      <c r="W36" s="67" t="str">
        <f t="shared" si="8"/>
        <v>A</v>
      </c>
      <c r="X36" s="67" t="str">
        <f t="shared" si="9"/>
        <v>C</v>
      </c>
    </row>
    <row r="37" spans="1:25" x14ac:dyDescent="0.25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</row>
    <row r="38" spans="1:25" x14ac:dyDescent="0.25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</row>
    <row r="39" spans="1:25" x14ac:dyDescent="0.25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</row>
    <row r="40" spans="1:25" x14ac:dyDescent="0.25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</row>
    <row r="42" spans="1:25" x14ac:dyDescent="0.25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</row>
    <row r="43" spans="1:25" x14ac:dyDescent="0.2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</row>
    <row r="45" spans="1:25" x14ac:dyDescent="0.25"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</row>
    <row r="46" spans="1:25" x14ac:dyDescent="0.25"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  <row r="47" spans="1:25" x14ac:dyDescent="0.25"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</row>
    <row r="48" spans="1:25" x14ac:dyDescent="0.25"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</row>
    <row r="49" spans="7:23" x14ac:dyDescent="0.25"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7:23" x14ac:dyDescent="0.25"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</row>
    <row r="51" spans="7:23" x14ac:dyDescent="0.25"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</row>
    <row r="52" spans="7:23" x14ac:dyDescent="0.25"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</row>
    <row r="53" spans="7:23" x14ac:dyDescent="0.25"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</row>
  </sheetData>
  <mergeCells count="52">
    <mergeCell ref="H10:I10"/>
    <mergeCell ref="O10:P10"/>
    <mergeCell ref="Q10:X10"/>
    <mergeCell ref="B11:E11"/>
    <mergeCell ref="H11:I11"/>
    <mergeCell ref="O11:P11"/>
    <mergeCell ref="Q11:X11"/>
    <mergeCell ref="A1:X1"/>
    <mergeCell ref="A3:I3"/>
    <mergeCell ref="K3:X3"/>
    <mergeCell ref="Q4:X4"/>
    <mergeCell ref="Q5:X5"/>
    <mergeCell ref="O4:P4"/>
    <mergeCell ref="O5:P5"/>
    <mergeCell ref="H4:I4"/>
    <mergeCell ref="B5:E5"/>
    <mergeCell ref="B6:E6"/>
    <mergeCell ref="H5:I5"/>
    <mergeCell ref="H6:I6"/>
    <mergeCell ref="B4:E4"/>
    <mergeCell ref="F4:G4"/>
    <mergeCell ref="F5:G5"/>
    <mergeCell ref="F6:G6"/>
    <mergeCell ref="M15:N15"/>
    <mergeCell ref="Q7:X7"/>
    <mergeCell ref="O7:P7"/>
    <mergeCell ref="Q6:X6"/>
    <mergeCell ref="O9:P9"/>
    <mergeCell ref="O15:P15"/>
    <mergeCell ref="Q15:R15"/>
    <mergeCell ref="S15:T15"/>
    <mergeCell ref="U15:V15"/>
    <mergeCell ref="O8:P8"/>
    <mergeCell ref="Q9:X9"/>
    <mergeCell ref="Q8:X8"/>
    <mergeCell ref="O6:P6"/>
    <mergeCell ref="A14:H14"/>
    <mergeCell ref="D15:H15"/>
    <mergeCell ref="I15:J15"/>
    <mergeCell ref="K15:L15"/>
    <mergeCell ref="F7:G7"/>
    <mergeCell ref="F8:G8"/>
    <mergeCell ref="F9:G9"/>
    <mergeCell ref="F10:G10"/>
    <mergeCell ref="F11:G11"/>
    <mergeCell ref="H7:I7"/>
    <mergeCell ref="H8:I8"/>
    <mergeCell ref="B7:E7"/>
    <mergeCell ref="B9:E9"/>
    <mergeCell ref="H9:I9"/>
    <mergeCell ref="B8:E8"/>
    <mergeCell ref="B10:E10"/>
  </mergeCells>
  <pageMargins left="0.7" right="0.7" top="0.75" bottom="0.75" header="0.3" footer="0.3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tabColor rgb="FF92D050"/>
    <pageSetUpPr fitToPage="1"/>
  </sheetPr>
  <dimension ref="A1:Y70"/>
  <sheetViews>
    <sheetView topLeftCell="A28" zoomScaleNormal="100" workbookViewId="0">
      <selection activeCell="K54" sqref="K54"/>
    </sheetView>
  </sheetViews>
  <sheetFormatPr defaultColWidth="9" defaultRowHeight="15" x14ac:dyDescent="0.25"/>
  <cols>
    <col min="1" max="2" width="5.140625" style="114" customWidth="1"/>
    <col min="3" max="3" width="8" style="114" customWidth="1"/>
    <col min="4" max="4" width="4.5703125" style="114" customWidth="1"/>
    <col min="5" max="5" width="20.7109375" style="114" customWidth="1"/>
    <col min="6" max="6" width="4.5703125" style="114" customWidth="1"/>
    <col min="7" max="7" width="20.7109375" style="114" customWidth="1"/>
    <col min="8" max="9" width="4.5703125" style="114" customWidth="1"/>
    <col min="10" max="10" width="20.7109375" style="114" customWidth="1"/>
    <col min="11" max="20" width="4.28515625" style="114" customWidth="1"/>
    <col min="21" max="22" width="5.7109375" style="114" customWidth="1"/>
    <col min="23" max="23" width="5.85546875" style="114" customWidth="1"/>
    <col min="24" max="24" width="5.85546875" style="99" customWidth="1"/>
    <col min="25" max="16384" width="9" style="99"/>
  </cols>
  <sheetData>
    <row r="1" spans="1:25" ht="31.5" x14ac:dyDescent="0.5">
      <c r="A1" s="244" t="s">
        <v>167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2" spans="1:25" ht="18.75" customHeight="1" thickBot="1" x14ac:dyDescent="0.55000000000000004">
      <c r="A2" s="100"/>
      <c r="B2" s="100"/>
      <c r="C2" s="100"/>
      <c r="D2" s="100"/>
      <c r="E2" s="176" t="s">
        <v>174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5" s="102" customFormat="1" ht="19.5" thickBot="1" x14ac:dyDescent="0.35">
      <c r="A3" s="331" t="s">
        <v>63</v>
      </c>
      <c r="B3" s="332"/>
      <c r="C3" s="332"/>
      <c r="D3" s="332"/>
      <c r="E3" s="332"/>
      <c r="F3" s="332"/>
      <c r="G3" s="332"/>
      <c r="H3" s="332"/>
      <c r="I3" s="333"/>
      <c r="J3" s="101"/>
      <c r="K3" s="334" t="s">
        <v>64</v>
      </c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6"/>
    </row>
    <row r="4" spans="1:25" ht="15.75" thickBot="1" x14ac:dyDescent="0.3">
      <c r="A4" s="103" t="s">
        <v>0</v>
      </c>
      <c r="B4" s="337" t="s">
        <v>47</v>
      </c>
      <c r="C4" s="338"/>
      <c r="D4" s="338"/>
      <c r="E4" s="339"/>
      <c r="F4" s="242" t="s">
        <v>41</v>
      </c>
      <c r="G4" s="345"/>
      <c r="H4" s="337" t="s">
        <v>44</v>
      </c>
      <c r="I4" s="339"/>
      <c r="J4" s="104"/>
      <c r="K4" s="105" t="s">
        <v>59</v>
      </c>
      <c r="L4" s="105" t="s">
        <v>60</v>
      </c>
      <c r="M4" s="105" t="s">
        <v>61</v>
      </c>
      <c r="N4" s="105" t="s">
        <v>62</v>
      </c>
      <c r="O4" s="340" t="s">
        <v>45</v>
      </c>
      <c r="P4" s="341"/>
      <c r="Q4" s="342" t="s">
        <v>47</v>
      </c>
      <c r="R4" s="343"/>
      <c r="S4" s="343"/>
      <c r="T4" s="343"/>
      <c r="U4" s="343"/>
      <c r="V4" s="343"/>
      <c r="W4" s="343"/>
      <c r="X4" s="344"/>
    </row>
    <row r="5" spans="1:25" ht="15.75" thickBot="1" x14ac:dyDescent="0.3">
      <c r="A5" s="106" t="s">
        <v>1</v>
      </c>
      <c r="B5" s="285" t="s">
        <v>99</v>
      </c>
      <c r="C5" s="325"/>
      <c r="D5" s="325"/>
      <c r="E5" s="325"/>
      <c r="F5" s="287" t="s">
        <v>146</v>
      </c>
      <c r="G5" s="325"/>
      <c r="H5" s="325">
        <v>2008</v>
      </c>
      <c r="I5" s="346"/>
      <c r="J5" s="104"/>
      <c r="K5" s="153">
        <f t="shared" ref="K5:K14" si="0">COUNTIF($W$19:$W$63,A5)</f>
        <v>5</v>
      </c>
      <c r="L5" s="107">
        <f t="shared" ref="L5:L14" si="1">COUNTIF($X$19:$X$63,A5)</f>
        <v>2</v>
      </c>
      <c r="M5" s="108"/>
      <c r="N5" s="108"/>
      <c r="O5" s="347"/>
      <c r="P5" s="347"/>
      <c r="Q5" s="329" t="str">
        <f>B5</f>
        <v>Lily Laffineur</v>
      </c>
      <c r="R5" s="329"/>
      <c r="S5" s="329"/>
      <c r="T5" s="329"/>
      <c r="U5" s="329"/>
      <c r="V5" s="329"/>
      <c r="W5" s="329"/>
      <c r="X5" s="348"/>
    </row>
    <row r="6" spans="1:25" ht="15.75" thickBot="1" x14ac:dyDescent="0.3">
      <c r="A6" s="106" t="s">
        <v>2</v>
      </c>
      <c r="B6" s="280" t="s">
        <v>164</v>
      </c>
      <c r="C6" s="313"/>
      <c r="D6" s="313"/>
      <c r="E6" s="313"/>
      <c r="F6" s="282" t="s">
        <v>138</v>
      </c>
      <c r="G6" s="313"/>
      <c r="H6" s="313">
        <v>2008</v>
      </c>
      <c r="I6" s="314"/>
      <c r="J6" s="104"/>
      <c r="K6" s="109">
        <f t="shared" si="0"/>
        <v>7</v>
      </c>
      <c r="L6" s="104">
        <f t="shared" si="1"/>
        <v>0</v>
      </c>
      <c r="M6" s="110"/>
      <c r="N6" s="110"/>
      <c r="O6" s="317"/>
      <c r="P6" s="317"/>
      <c r="Q6" s="318" t="str">
        <f t="shared" ref="Q6:Q14" si="2">B6</f>
        <v>Soleane Betrancourt</v>
      </c>
      <c r="R6" s="318"/>
      <c r="S6" s="318"/>
      <c r="T6" s="318"/>
      <c r="U6" s="318"/>
      <c r="V6" s="318"/>
      <c r="W6" s="318"/>
      <c r="X6" s="319"/>
    </row>
    <row r="7" spans="1:25" ht="15.75" thickBot="1" x14ac:dyDescent="0.3">
      <c r="A7" s="106" t="s">
        <v>3</v>
      </c>
      <c r="B7" s="280" t="s">
        <v>125</v>
      </c>
      <c r="C7" s="313"/>
      <c r="D7" s="313"/>
      <c r="E7" s="313"/>
      <c r="F7" s="282" t="s">
        <v>147</v>
      </c>
      <c r="G7" s="313"/>
      <c r="H7" s="313">
        <v>2007</v>
      </c>
      <c r="I7" s="314"/>
      <c r="J7" s="104"/>
      <c r="K7" s="109">
        <f t="shared" si="0"/>
        <v>6</v>
      </c>
      <c r="L7" s="104">
        <f t="shared" si="1"/>
        <v>1</v>
      </c>
      <c r="M7" s="110"/>
      <c r="N7" s="110"/>
      <c r="O7" s="317"/>
      <c r="P7" s="317"/>
      <c r="Q7" s="318" t="str">
        <f t="shared" si="2"/>
        <v>Lynn Schijven</v>
      </c>
      <c r="R7" s="318"/>
      <c r="S7" s="318"/>
      <c r="T7" s="318"/>
      <c r="U7" s="318"/>
      <c r="V7" s="318"/>
      <c r="W7" s="318"/>
      <c r="X7" s="319"/>
    </row>
    <row r="8" spans="1:25" ht="15.75" thickBot="1" x14ac:dyDescent="0.3">
      <c r="A8" s="106" t="s">
        <v>4</v>
      </c>
      <c r="B8" s="280" t="s">
        <v>77</v>
      </c>
      <c r="C8" s="313"/>
      <c r="D8" s="313"/>
      <c r="E8" s="313"/>
      <c r="F8" s="282" t="s">
        <v>148</v>
      </c>
      <c r="G8" s="313"/>
      <c r="H8" s="313">
        <v>2008</v>
      </c>
      <c r="I8" s="314"/>
      <c r="J8" s="104"/>
      <c r="K8" s="109">
        <f t="shared" si="0"/>
        <v>1</v>
      </c>
      <c r="L8" s="104">
        <f t="shared" si="1"/>
        <v>6</v>
      </c>
      <c r="M8" s="110"/>
      <c r="N8" s="110"/>
      <c r="O8" s="317"/>
      <c r="P8" s="317"/>
      <c r="Q8" s="318" t="str">
        <f t="shared" si="2"/>
        <v>Lotte Leysens</v>
      </c>
      <c r="R8" s="318"/>
      <c r="S8" s="318"/>
      <c r="T8" s="318"/>
      <c r="U8" s="318"/>
      <c r="V8" s="318"/>
      <c r="W8" s="318"/>
      <c r="X8" s="319"/>
    </row>
    <row r="9" spans="1:25" ht="15.75" thickBot="1" x14ac:dyDescent="0.3">
      <c r="A9" s="106" t="s">
        <v>5</v>
      </c>
      <c r="B9" s="280" t="s">
        <v>134</v>
      </c>
      <c r="C9" s="313"/>
      <c r="D9" s="313"/>
      <c r="E9" s="313"/>
      <c r="F9" s="282" t="s">
        <v>66</v>
      </c>
      <c r="G9" s="313"/>
      <c r="H9" s="313">
        <v>2009</v>
      </c>
      <c r="I9" s="314"/>
      <c r="J9" s="104"/>
      <c r="K9" s="109">
        <f t="shared" si="0"/>
        <v>2</v>
      </c>
      <c r="L9" s="104">
        <f t="shared" si="1"/>
        <v>5</v>
      </c>
      <c r="M9" s="110"/>
      <c r="N9" s="110"/>
      <c r="O9" s="317"/>
      <c r="P9" s="317"/>
      <c r="Q9" s="318" t="str">
        <f>B9</f>
        <v>Lotte Nuyttens</v>
      </c>
      <c r="R9" s="318"/>
      <c r="S9" s="318"/>
      <c r="T9" s="318"/>
      <c r="U9" s="318"/>
      <c r="V9" s="318"/>
      <c r="W9" s="318"/>
      <c r="X9" s="319"/>
    </row>
    <row r="10" spans="1:25" ht="15.75" thickBot="1" x14ac:dyDescent="0.3">
      <c r="A10" s="106" t="s">
        <v>6</v>
      </c>
      <c r="B10" s="280" t="s">
        <v>165</v>
      </c>
      <c r="C10" s="313"/>
      <c r="D10" s="313"/>
      <c r="E10" s="313"/>
      <c r="F10" s="282" t="s">
        <v>166</v>
      </c>
      <c r="G10" s="313"/>
      <c r="H10" s="313">
        <v>2008</v>
      </c>
      <c r="I10" s="314"/>
      <c r="J10" s="104"/>
      <c r="K10" s="109">
        <f t="shared" si="0"/>
        <v>3</v>
      </c>
      <c r="L10" s="154">
        <f t="shared" si="1"/>
        <v>4</v>
      </c>
      <c r="M10" s="110"/>
      <c r="N10" s="110"/>
      <c r="O10" s="317"/>
      <c r="P10" s="317"/>
      <c r="Q10" s="318" t="str">
        <f>B10</f>
        <v>Anaïs Raomain</v>
      </c>
      <c r="R10" s="318"/>
      <c r="S10" s="318"/>
      <c r="T10" s="318"/>
      <c r="U10" s="318"/>
      <c r="V10" s="318"/>
      <c r="W10" s="318"/>
      <c r="X10" s="319"/>
    </row>
    <row r="11" spans="1:25" ht="15.75" thickBot="1" x14ac:dyDescent="0.3">
      <c r="A11" s="106" t="s">
        <v>7</v>
      </c>
      <c r="B11" s="280" t="s">
        <v>27</v>
      </c>
      <c r="C11" s="313"/>
      <c r="D11" s="313"/>
      <c r="E11" s="313"/>
      <c r="F11" s="282" t="s">
        <v>159</v>
      </c>
      <c r="G11" s="313"/>
      <c r="H11" s="313">
        <v>2007</v>
      </c>
      <c r="I11" s="314"/>
      <c r="J11" s="104"/>
      <c r="K11" s="109">
        <f t="shared" si="0"/>
        <v>6</v>
      </c>
      <c r="L11" s="104">
        <f t="shared" si="1"/>
        <v>1</v>
      </c>
      <c r="M11" s="110"/>
      <c r="N11" s="110"/>
      <c r="O11" s="317"/>
      <c r="P11" s="317"/>
      <c r="Q11" s="318" t="str">
        <f t="shared" si="2"/>
        <v>Rachelle Hazée</v>
      </c>
      <c r="R11" s="318"/>
      <c r="S11" s="318"/>
      <c r="T11" s="318"/>
      <c r="U11" s="318"/>
      <c r="V11" s="318"/>
      <c r="W11" s="318"/>
      <c r="X11" s="319"/>
    </row>
    <row r="12" spans="1:25" ht="15.75" thickBot="1" x14ac:dyDescent="0.3">
      <c r="A12" s="106" t="s">
        <v>12</v>
      </c>
      <c r="B12" s="280" t="s">
        <v>83</v>
      </c>
      <c r="C12" s="313"/>
      <c r="D12" s="313"/>
      <c r="E12" s="313"/>
      <c r="F12" s="282" t="s">
        <v>153</v>
      </c>
      <c r="G12" s="313"/>
      <c r="H12" s="313">
        <v>2007</v>
      </c>
      <c r="I12" s="314"/>
      <c r="J12" s="104"/>
      <c r="K12" s="109">
        <f t="shared" si="0"/>
        <v>3</v>
      </c>
      <c r="L12" s="104">
        <f t="shared" si="1"/>
        <v>4</v>
      </c>
      <c r="M12" s="110"/>
      <c r="N12" s="110"/>
      <c r="O12" s="317"/>
      <c r="P12" s="317"/>
      <c r="Q12" s="318" t="str">
        <f>B12</f>
        <v>Iris Leskens</v>
      </c>
      <c r="R12" s="318"/>
      <c r="S12" s="318"/>
      <c r="T12" s="318"/>
      <c r="U12" s="318"/>
      <c r="V12" s="318"/>
      <c r="W12" s="318"/>
      <c r="X12" s="319"/>
    </row>
    <row r="13" spans="1:25" ht="15.75" thickBot="1" x14ac:dyDescent="0.3">
      <c r="A13" s="106" t="s">
        <v>13</v>
      </c>
      <c r="B13" s="280" t="s">
        <v>93</v>
      </c>
      <c r="C13" s="313"/>
      <c r="D13" s="313"/>
      <c r="E13" s="313"/>
      <c r="F13" s="282" t="s">
        <v>157</v>
      </c>
      <c r="G13" s="313"/>
      <c r="H13" s="313">
        <v>2008</v>
      </c>
      <c r="I13" s="314"/>
      <c r="J13" s="104"/>
      <c r="K13" s="109">
        <f t="shared" si="0"/>
        <v>2</v>
      </c>
      <c r="L13" s="104">
        <f t="shared" si="1"/>
        <v>5</v>
      </c>
      <c r="M13" s="110"/>
      <c r="N13" s="110"/>
      <c r="O13" s="317"/>
      <c r="P13" s="317"/>
      <c r="Q13" s="318" t="str">
        <f>B13</f>
        <v>Grace Looney</v>
      </c>
      <c r="R13" s="318"/>
      <c r="S13" s="318"/>
      <c r="T13" s="318"/>
      <c r="U13" s="318"/>
      <c r="V13" s="318"/>
      <c r="W13" s="318"/>
      <c r="X13" s="319"/>
    </row>
    <row r="14" spans="1:25" ht="15.75" thickBot="1" x14ac:dyDescent="0.3">
      <c r="A14" s="26" t="s">
        <v>69</v>
      </c>
      <c r="B14" s="271" t="s">
        <v>129</v>
      </c>
      <c r="C14" s="320"/>
      <c r="D14" s="320"/>
      <c r="E14" s="320"/>
      <c r="F14" s="273" t="s">
        <v>73</v>
      </c>
      <c r="G14" s="320"/>
      <c r="H14" s="320">
        <v>2009</v>
      </c>
      <c r="I14" s="321"/>
      <c r="J14" s="104"/>
      <c r="K14" s="112">
        <f t="shared" si="0"/>
        <v>0</v>
      </c>
      <c r="L14" s="111">
        <f t="shared" si="1"/>
        <v>7</v>
      </c>
      <c r="M14" s="113"/>
      <c r="N14" s="113"/>
      <c r="O14" s="322"/>
      <c r="P14" s="322"/>
      <c r="Q14" s="323" t="str">
        <f t="shared" si="2"/>
        <v>Lilah Chambet-Weil</v>
      </c>
      <c r="R14" s="323"/>
      <c r="S14" s="323"/>
      <c r="T14" s="323"/>
      <c r="U14" s="323"/>
      <c r="V14" s="323"/>
      <c r="W14" s="323"/>
      <c r="X14" s="324"/>
    </row>
    <row r="15" spans="1:25" x14ac:dyDescent="0.25">
      <c r="A15" s="99"/>
      <c r="B15" s="326" t="s">
        <v>182</v>
      </c>
      <c r="C15" s="327"/>
      <c r="D15" s="327"/>
      <c r="E15" s="327"/>
      <c r="F15" s="328" t="s">
        <v>183</v>
      </c>
      <c r="G15" s="329"/>
      <c r="H15" s="99"/>
      <c r="I15" s="99"/>
      <c r="J15" s="99"/>
      <c r="K15" s="99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</row>
    <row r="16" spans="1:25" ht="15.75" thickBot="1" x14ac:dyDescent="0.3">
      <c r="A16" s="99"/>
      <c r="B16" s="99"/>
      <c r="C16" s="99"/>
      <c r="E16" s="99"/>
      <c r="F16" s="99"/>
      <c r="G16" s="99"/>
      <c r="H16" s="99"/>
      <c r="I16" s="99"/>
      <c r="J16" s="99"/>
      <c r="K16" s="99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</row>
    <row r="17" spans="1:25" ht="15.75" thickBot="1" x14ac:dyDescent="0.3">
      <c r="A17" s="312" t="s">
        <v>65</v>
      </c>
      <c r="B17" s="309"/>
      <c r="C17" s="309"/>
      <c r="D17" s="309"/>
      <c r="E17" s="309"/>
      <c r="F17" s="309"/>
      <c r="G17" s="309"/>
      <c r="H17" s="311"/>
      <c r="I17" s="99"/>
      <c r="J17" s="176" t="s">
        <v>169</v>
      </c>
      <c r="K17" s="99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</row>
    <row r="18" spans="1:25" ht="15.75" thickBot="1" x14ac:dyDescent="0.3">
      <c r="A18" s="115" t="s">
        <v>46</v>
      </c>
      <c r="B18" s="152" t="s">
        <v>48</v>
      </c>
      <c r="C18" s="115" t="s">
        <v>42</v>
      </c>
      <c r="D18" s="315" t="s">
        <v>52</v>
      </c>
      <c r="E18" s="315"/>
      <c r="F18" s="315"/>
      <c r="G18" s="315"/>
      <c r="H18" s="315"/>
      <c r="I18" s="316" t="s">
        <v>53</v>
      </c>
      <c r="J18" s="315"/>
      <c r="K18" s="312" t="s">
        <v>54</v>
      </c>
      <c r="L18" s="310"/>
      <c r="M18" s="309" t="s">
        <v>55</v>
      </c>
      <c r="N18" s="310"/>
      <c r="O18" s="309" t="s">
        <v>56</v>
      </c>
      <c r="P18" s="310"/>
      <c r="Q18" s="309" t="s">
        <v>57</v>
      </c>
      <c r="R18" s="310"/>
      <c r="S18" s="309" t="s">
        <v>58</v>
      </c>
      <c r="T18" s="311"/>
      <c r="U18" s="312" t="s">
        <v>51</v>
      </c>
      <c r="V18" s="309"/>
      <c r="W18" s="115" t="s">
        <v>49</v>
      </c>
      <c r="X18" s="115" t="s">
        <v>50</v>
      </c>
    </row>
    <row r="19" spans="1:25" x14ac:dyDescent="0.25">
      <c r="A19" s="161">
        <v>11</v>
      </c>
      <c r="B19" s="116" t="s">
        <v>67</v>
      </c>
      <c r="C19" s="182">
        <v>0.5625</v>
      </c>
      <c r="D19" s="27" t="s">
        <v>12</v>
      </c>
      <c r="E19" s="117" t="str">
        <f t="shared" ref="E19:E63" si="3">VLOOKUP(D19,$A$5:$I$14,2)</f>
        <v>Iris Leskens</v>
      </c>
      <c r="F19" s="117" t="s">
        <v>8</v>
      </c>
      <c r="G19" s="117" t="str">
        <f t="shared" ref="G19:G63" si="4">VLOOKUP(H19,$A$5:$I$14,2)</f>
        <v>Anaïs Raomain</v>
      </c>
      <c r="H19" s="170" t="s">
        <v>6</v>
      </c>
      <c r="I19" s="173" t="s">
        <v>1</v>
      </c>
      <c r="J19" s="117" t="str">
        <f>VLOOKUP(I19,'Girls 0708 - 2'!$A$5:$I$14,2)</f>
        <v>Manoe Labaere</v>
      </c>
      <c r="K19" s="118">
        <v>7</v>
      </c>
      <c r="L19" s="119">
        <v>11</v>
      </c>
      <c r="M19" s="164">
        <v>3</v>
      </c>
      <c r="N19" s="119">
        <v>11</v>
      </c>
      <c r="O19" s="164">
        <v>9</v>
      </c>
      <c r="P19" s="119">
        <v>11</v>
      </c>
      <c r="Q19" s="164"/>
      <c r="R19" s="119"/>
      <c r="S19" s="164"/>
      <c r="T19" s="120"/>
      <c r="U19" s="161">
        <f>IF(K19&gt;L19, 1, 0) + IF(M19&gt;N19, 1, 0) + IF(O19&gt;P19, 1, 0) + IF(Q19&gt;R19, 1, 0) + IF(S19&gt;T19, 1, 0)</f>
        <v>0</v>
      </c>
      <c r="V19" s="163">
        <f>IF(K19&lt;L19, 1, 0) + IF(M19&lt;N19, 1, 0) + IF(O19&lt;P19, 1, 0) + IF(Q19&lt;R19, 1, 0) + IF(S19&lt;T19, 1, 0)</f>
        <v>3</v>
      </c>
      <c r="W19" s="116" t="str">
        <f>IF(U19&gt;V19,D19,IF(U19&lt;V19,H19,""))</f>
        <v>F</v>
      </c>
      <c r="X19" s="116" t="str">
        <f>IF(U19&gt;V19,H19,IF(U19&lt;V19,D19,""))</f>
        <v>H</v>
      </c>
    </row>
    <row r="20" spans="1:25" x14ac:dyDescent="0.25">
      <c r="A20" s="153">
        <v>12</v>
      </c>
      <c r="B20" s="121" t="s">
        <v>67</v>
      </c>
      <c r="C20" s="183">
        <v>0.5625</v>
      </c>
      <c r="D20" s="79" t="s">
        <v>1</v>
      </c>
      <c r="E20" s="122" t="str">
        <f t="shared" si="3"/>
        <v>Lily Laffineur</v>
      </c>
      <c r="F20" s="122" t="s">
        <v>8</v>
      </c>
      <c r="G20" s="122" t="str">
        <f t="shared" si="4"/>
        <v>Lotte Nuyttens</v>
      </c>
      <c r="H20" s="171" t="s">
        <v>5</v>
      </c>
      <c r="I20" s="174" t="s">
        <v>2</v>
      </c>
      <c r="J20" s="122" t="str">
        <f>VLOOKUP(I20,'Girls 0708 - 2'!$A$5:$I$14,2)</f>
        <v>Sanne Van Der Schoot</v>
      </c>
      <c r="K20" s="123">
        <v>8</v>
      </c>
      <c r="L20" s="124">
        <v>11</v>
      </c>
      <c r="M20" s="156">
        <v>5</v>
      </c>
      <c r="N20" s="124">
        <v>11</v>
      </c>
      <c r="O20" s="156">
        <v>11</v>
      </c>
      <c r="P20" s="124">
        <v>4</v>
      </c>
      <c r="Q20" s="156">
        <v>11</v>
      </c>
      <c r="R20" s="124">
        <v>6</v>
      </c>
      <c r="S20" s="156">
        <v>11</v>
      </c>
      <c r="T20" s="125">
        <v>6</v>
      </c>
      <c r="U20" s="153">
        <f t="shared" ref="U20:U63" si="5">IF(K20&gt;L20, 1, 0) + IF(M20&gt;N20, 1, 0) + IF(O20&gt;P20, 1, 0) + IF(Q20&gt;R20, 1, 0) + IF(S20&gt;T20, 1, 0)</f>
        <v>3</v>
      </c>
      <c r="V20" s="155">
        <f t="shared" ref="V20:V63" si="6">IF(K20&lt;L20, 1, 0) + IF(M20&lt;N20, 1, 0) + IF(O20&lt;P20, 1, 0) + IF(Q20&lt;R20, 1, 0) + IF(S20&lt;T20, 1, 0)</f>
        <v>2</v>
      </c>
      <c r="W20" s="121" t="str">
        <f t="shared" ref="W20:W63" si="7">IF(U20&gt;V20,D20,IF(U20&lt;V20,H20,""))</f>
        <v>A</v>
      </c>
      <c r="X20" s="121" t="str">
        <f t="shared" ref="X20:X63" si="8">IF(U20&gt;V20,H20,IF(U20&lt;V20,D20,""))</f>
        <v>E</v>
      </c>
    </row>
    <row r="21" spans="1:25" x14ac:dyDescent="0.25">
      <c r="A21" s="153">
        <v>13</v>
      </c>
      <c r="B21" s="121" t="s">
        <v>67</v>
      </c>
      <c r="C21" s="183">
        <v>0.5625</v>
      </c>
      <c r="D21" s="79" t="s">
        <v>69</v>
      </c>
      <c r="E21" s="122" t="str">
        <f t="shared" si="3"/>
        <v>Lilah Chambet-Weil</v>
      </c>
      <c r="F21" s="122" t="s">
        <v>8</v>
      </c>
      <c r="G21" s="122" t="str">
        <f t="shared" si="4"/>
        <v>Lotte Leysens</v>
      </c>
      <c r="H21" s="171" t="s">
        <v>4</v>
      </c>
      <c r="I21" s="174" t="s">
        <v>3</v>
      </c>
      <c r="J21" s="122" t="str">
        <f>VLOOKUP(I21,'Girls 0708 - 2'!$A$5:$I$14,2)</f>
        <v>Lessia Lewyckyj</v>
      </c>
      <c r="K21" s="123">
        <v>3</v>
      </c>
      <c r="L21" s="124">
        <v>11</v>
      </c>
      <c r="M21" s="156">
        <v>3</v>
      </c>
      <c r="N21" s="124">
        <v>11</v>
      </c>
      <c r="O21" s="156">
        <v>5</v>
      </c>
      <c r="P21" s="124">
        <v>11</v>
      </c>
      <c r="Q21" s="156"/>
      <c r="R21" s="124"/>
      <c r="S21" s="156"/>
      <c r="T21" s="125"/>
      <c r="U21" s="153">
        <f t="shared" si="5"/>
        <v>0</v>
      </c>
      <c r="V21" s="155">
        <f t="shared" si="6"/>
        <v>3</v>
      </c>
      <c r="W21" s="121" t="str">
        <f t="shared" si="7"/>
        <v>D</v>
      </c>
      <c r="X21" s="121" t="str">
        <f t="shared" si="8"/>
        <v>J</v>
      </c>
    </row>
    <row r="22" spans="1:25" x14ac:dyDescent="0.25">
      <c r="A22" s="153">
        <v>14</v>
      </c>
      <c r="B22" s="121" t="s">
        <v>67</v>
      </c>
      <c r="C22" s="183">
        <v>0.5625</v>
      </c>
      <c r="D22" s="79" t="s">
        <v>7</v>
      </c>
      <c r="E22" s="122" t="str">
        <f t="shared" si="3"/>
        <v>Rachelle Hazée</v>
      </c>
      <c r="F22" s="122" t="s">
        <v>8</v>
      </c>
      <c r="G22" s="122" t="str">
        <f t="shared" si="4"/>
        <v>Grace Looney</v>
      </c>
      <c r="H22" s="171" t="s">
        <v>13</v>
      </c>
      <c r="I22" s="174" t="s">
        <v>4</v>
      </c>
      <c r="J22" s="122" t="str">
        <f>VLOOKUP(I22,'Girls 0708 - 2'!$A$5:$I$14,2)</f>
        <v>Evy Vandecasteele</v>
      </c>
      <c r="K22" s="123">
        <v>12</v>
      </c>
      <c r="L22" s="124">
        <v>10</v>
      </c>
      <c r="M22" s="156">
        <v>11</v>
      </c>
      <c r="N22" s="124">
        <v>2</v>
      </c>
      <c r="O22" s="156">
        <v>11</v>
      </c>
      <c r="P22" s="124">
        <v>13</v>
      </c>
      <c r="Q22" s="156">
        <v>11</v>
      </c>
      <c r="R22" s="124">
        <v>2</v>
      </c>
      <c r="S22" s="156"/>
      <c r="T22" s="125"/>
      <c r="U22" s="153">
        <f t="shared" si="5"/>
        <v>3</v>
      </c>
      <c r="V22" s="155">
        <f t="shared" si="6"/>
        <v>1</v>
      </c>
      <c r="W22" s="121" t="str">
        <f t="shared" si="7"/>
        <v>G</v>
      </c>
      <c r="X22" s="121" t="str">
        <f t="shared" si="8"/>
        <v>I</v>
      </c>
    </row>
    <row r="23" spans="1:25" x14ac:dyDescent="0.25">
      <c r="A23" s="153">
        <v>15</v>
      </c>
      <c r="B23" s="121" t="s">
        <v>67</v>
      </c>
      <c r="C23" s="183">
        <v>0.5625</v>
      </c>
      <c r="D23" s="79" t="s">
        <v>3</v>
      </c>
      <c r="E23" s="122" t="str">
        <f t="shared" si="3"/>
        <v>Lynn Schijven</v>
      </c>
      <c r="F23" s="122" t="s">
        <v>8</v>
      </c>
      <c r="G23" s="122" t="str">
        <f t="shared" si="4"/>
        <v>Soleane Betrancourt</v>
      </c>
      <c r="H23" s="171" t="s">
        <v>2</v>
      </c>
      <c r="I23" s="174" t="s">
        <v>5</v>
      </c>
      <c r="J23" s="122" t="str">
        <f>VLOOKUP(I23,'Girls 0708 - 2'!$A$5:$I$14,2)</f>
        <v>Enisa Sadikovic</v>
      </c>
      <c r="K23" s="123">
        <v>5</v>
      </c>
      <c r="L23" s="124">
        <v>11</v>
      </c>
      <c r="M23" s="156">
        <v>11</v>
      </c>
      <c r="N23" s="124">
        <v>9</v>
      </c>
      <c r="O23" s="156">
        <v>3</v>
      </c>
      <c r="P23" s="124">
        <v>11</v>
      </c>
      <c r="Q23" s="156">
        <v>4</v>
      </c>
      <c r="R23" s="124">
        <v>11</v>
      </c>
      <c r="S23" s="156"/>
      <c r="T23" s="125"/>
      <c r="U23" s="153">
        <f t="shared" si="5"/>
        <v>1</v>
      </c>
      <c r="V23" s="155">
        <f t="shared" si="6"/>
        <v>3</v>
      </c>
      <c r="W23" s="121" t="str">
        <f t="shared" si="7"/>
        <v>B</v>
      </c>
      <c r="X23" s="121" t="str">
        <f t="shared" si="8"/>
        <v>C</v>
      </c>
    </row>
    <row r="24" spans="1:25" x14ac:dyDescent="0.25">
      <c r="A24" s="153">
        <v>11</v>
      </c>
      <c r="B24" s="121" t="s">
        <v>67</v>
      </c>
      <c r="C24" s="183">
        <v>0.59722222222222221</v>
      </c>
      <c r="D24" s="79" t="s">
        <v>12</v>
      </c>
      <c r="E24" s="122" t="str">
        <f t="shared" si="3"/>
        <v>Iris Leskens</v>
      </c>
      <c r="F24" s="122" t="s">
        <v>8</v>
      </c>
      <c r="G24" s="122" t="str">
        <f t="shared" si="4"/>
        <v>Grace Looney</v>
      </c>
      <c r="H24" s="171" t="s">
        <v>13</v>
      </c>
      <c r="I24" s="174" t="s">
        <v>6</v>
      </c>
      <c r="J24" s="122" t="str">
        <f>VLOOKUP(I24,'Girls 0708 - 2'!$A$5:$I$14,2)</f>
        <v>Nore Colla</v>
      </c>
      <c r="K24" s="123">
        <v>11</v>
      </c>
      <c r="L24" s="124">
        <v>6</v>
      </c>
      <c r="M24" s="156">
        <v>11</v>
      </c>
      <c r="N24" s="124">
        <v>3</v>
      </c>
      <c r="O24" s="156">
        <v>11</v>
      </c>
      <c r="P24" s="124">
        <v>6</v>
      </c>
      <c r="Q24" s="156"/>
      <c r="R24" s="124"/>
      <c r="S24" s="156"/>
      <c r="T24" s="125"/>
      <c r="U24" s="153">
        <f t="shared" si="5"/>
        <v>3</v>
      </c>
      <c r="V24" s="155">
        <f t="shared" si="6"/>
        <v>0</v>
      </c>
      <c r="W24" s="121" t="str">
        <f t="shared" si="7"/>
        <v>H</v>
      </c>
      <c r="X24" s="121" t="str">
        <f t="shared" si="8"/>
        <v>I</v>
      </c>
    </row>
    <row r="25" spans="1:25" x14ac:dyDescent="0.25">
      <c r="A25" s="153">
        <v>12</v>
      </c>
      <c r="B25" s="121" t="s">
        <v>67</v>
      </c>
      <c r="C25" s="183">
        <v>0.59722222222222221</v>
      </c>
      <c r="D25" s="79" t="s">
        <v>4</v>
      </c>
      <c r="E25" s="122" t="str">
        <f t="shared" si="3"/>
        <v>Lotte Leysens</v>
      </c>
      <c r="F25" s="122" t="s">
        <v>8</v>
      </c>
      <c r="G25" s="122" t="str">
        <f t="shared" si="4"/>
        <v>Soleane Betrancourt</v>
      </c>
      <c r="H25" s="171" t="s">
        <v>2</v>
      </c>
      <c r="I25" s="174"/>
      <c r="J25" s="174" t="s">
        <v>183</v>
      </c>
      <c r="K25" s="123">
        <v>4</v>
      </c>
      <c r="L25" s="124">
        <v>11</v>
      </c>
      <c r="M25" s="156">
        <v>7</v>
      </c>
      <c r="N25" s="124">
        <v>11</v>
      </c>
      <c r="O25" s="156">
        <v>4</v>
      </c>
      <c r="P25" s="124">
        <v>11</v>
      </c>
      <c r="Q25" s="156"/>
      <c r="R25" s="124"/>
      <c r="S25" s="156"/>
      <c r="T25" s="125"/>
      <c r="U25" s="153">
        <f t="shared" si="5"/>
        <v>0</v>
      </c>
      <c r="V25" s="155">
        <f t="shared" si="6"/>
        <v>3</v>
      </c>
      <c r="W25" s="121" t="str">
        <f t="shared" si="7"/>
        <v>B</v>
      </c>
      <c r="X25" s="121" t="str">
        <f t="shared" si="8"/>
        <v>D</v>
      </c>
    </row>
    <row r="26" spans="1:25" x14ac:dyDescent="0.25">
      <c r="A26" s="153">
        <v>13</v>
      </c>
      <c r="B26" s="121" t="s">
        <v>67</v>
      </c>
      <c r="C26" s="183">
        <v>0.59722222222222221</v>
      </c>
      <c r="D26" s="79" t="s">
        <v>5</v>
      </c>
      <c r="E26" s="122" t="str">
        <f t="shared" si="3"/>
        <v>Lotte Nuyttens</v>
      </c>
      <c r="F26" s="122" t="s">
        <v>8</v>
      </c>
      <c r="G26" s="122" t="str">
        <f t="shared" si="4"/>
        <v>Lynn Schijven</v>
      </c>
      <c r="H26" s="171" t="s">
        <v>3</v>
      </c>
      <c r="I26" s="174" t="s">
        <v>12</v>
      </c>
      <c r="J26" s="122" t="str">
        <f>VLOOKUP(I26,'Girls 0708 - 2'!$A$5:$I$14,2)</f>
        <v>Clara Ceulemans</v>
      </c>
      <c r="K26" s="123">
        <v>7</v>
      </c>
      <c r="L26" s="124">
        <v>11</v>
      </c>
      <c r="M26" s="156">
        <v>5</v>
      </c>
      <c r="N26" s="124">
        <v>11</v>
      </c>
      <c r="O26" s="156">
        <v>4</v>
      </c>
      <c r="P26" s="124">
        <v>11</v>
      </c>
      <c r="Q26" s="156"/>
      <c r="R26" s="124"/>
      <c r="S26" s="156"/>
      <c r="T26" s="125"/>
      <c r="U26" s="153">
        <f t="shared" si="5"/>
        <v>0</v>
      </c>
      <c r="V26" s="155">
        <f t="shared" si="6"/>
        <v>3</v>
      </c>
      <c r="W26" s="121" t="str">
        <f t="shared" si="7"/>
        <v>C</v>
      </c>
      <c r="X26" s="121" t="str">
        <f t="shared" si="8"/>
        <v>E</v>
      </c>
    </row>
    <row r="27" spans="1:25" x14ac:dyDescent="0.25">
      <c r="A27" s="153">
        <v>14</v>
      </c>
      <c r="B27" s="121" t="s">
        <v>67</v>
      </c>
      <c r="C27" s="183">
        <v>0.59722222222222221</v>
      </c>
      <c r="D27" s="79" t="s">
        <v>6</v>
      </c>
      <c r="E27" s="122" t="str">
        <f t="shared" si="3"/>
        <v>Anaïs Raomain</v>
      </c>
      <c r="F27" s="122" t="s">
        <v>8</v>
      </c>
      <c r="G27" s="122" t="str">
        <f t="shared" si="4"/>
        <v>Rachelle Hazée</v>
      </c>
      <c r="H27" s="171" t="s">
        <v>7</v>
      </c>
      <c r="I27" s="174" t="s">
        <v>13</v>
      </c>
      <c r="J27" s="122" t="str">
        <f>VLOOKUP(I27,'Girls 0708 - 2'!$A$5:$I$14,2)</f>
        <v>Anjali Singh</v>
      </c>
      <c r="K27" s="123">
        <v>6</v>
      </c>
      <c r="L27" s="124">
        <v>11</v>
      </c>
      <c r="M27" s="156">
        <v>12</v>
      </c>
      <c r="N27" s="124">
        <v>10</v>
      </c>
      <c r="O27" s="156">
        <v>2</v>
      </c>
      <c r="P27" s="124">
        <v>11</v>
      </c>
      <c r="Q27" s="156">
        <v>4</v>
      </c>
      <c r="R27" s="124">
        <v>11</v>
      </c>
      <c r="S27" s="156"/>
      <c r="T27" s="125"/>
      <c r="U27" s="153">
        <f t="shared" si="5"/>
        <v>1</v>
      </c>
      <c r="V27" s="155">
        <f t="shared" si="6"/>
        <v>3</v>
      </c>
      <c r="W27" s="121" t="str">
        <f t="shared" si="7"/>
        <v>G</v>
      </c>
      <c r="X27" s="121" t="str">
        <f t="shared" si="8"/>
        <v>F</v>
      </c>
    </row>
    <row r="28" spans="1:25" x14ac:dyDescent="0.25">
      <c r="A28" s="153">
        <v>15</v>
      </c>
      <c r="B28" s="121" t="s">
        <v>67</v>
      </c>
      <c r="C28" s="183">
        <v>0.59722222222222221</v>
      </c>
      <c r="D28" s="79" t="s">
        <v>1</v>
      </c>
      <c r="E28" s="122" t="str">
        <f t="shared" si="3"/>
        <v>Lily Laffineur</v>
      </c>
      <c r="F28" s="122" t="s">
        <v>8</v>
      </c>
      <c r="G28" s="122" t="str">
        <f t="shared" si="4"/>
        <v>Lilah Chambet-Weil</v>
      </c>
      <c r="H28" s="171" t="s">
        <v>69</v>
      </c>
      <c r="I28" s="174" t="s">
        <v>69</v>
      </c>
      <c r="J28" s="122" t="str">
        <f>VLOOKUP(I28,'Girls 0708 - 2'!$A$5:$I$14,2)</f>
        <v>Koba De Zaeyer</v>
      </c>
      <c r="K28" s="123">
        <v>11</v>
      </c>
      <c r="L28" s="124">
        <v>1</v>
      </c>
      <c r="M28" s="156">
        <v>11</v>
      </c>
      <c r="N28" s="124">
        <v>4</v>
      </c>
      <c r="O28" s="156">
        <v>11</v>
      </c>
      <c r="P28" s="124">
        <v>3</v>
      </c>
      <c r="Q28" s="156"/>
      <c r="R28" s="124"/>
      <c r="S28" s="156"/>
      <c r="T28" s="125"/>
      <c r="U28" s="153">
        <f t="shared" si="5"/>
        <v>3</v>
      </c>
      <c r="V28" s="155">
        <f t="shared" si="6"/>
        <v>0</v>
      </c>
      <c r="W28" s="121" t="str">
        <f t="shared" si="7"/>
        <v>A</v>
      </c>
      <c r="X28" s="121" t="str">
        <f t="shared" si="8"/>
        <v>J</v>
      </c>
    </row>
    <row r="29" spans="1:25" x14ac:dyDescent="0.25">
      <c r="A29" s="153">
        <v>11</v>
      </c>
      <c r="B29" s="121" t="s">
        <v>67</v>
      </c>
      <c r="C29" s="183">
        <v>0.63194444444444442</v>
      </c>
      <c r="D29" s="79" t="s">
        <v>12</v>
      </c>
      <c r="E29" s="122" t="str">
        <f t="shared" si="3"/>
        <v>Iris Leskens</v>
      </c>
      <c r="F29" s="122" t="s">
        <v>8</v>
      </c>
      <c r="G29" s="122" t="str">
        <f t="shared" si="4"/>
        <v>Lynn Schijven</v>
      </c>
      <c r="H29" s="171" t="s">
        <v>3</v>
      </c>
      <c r="I29" s="174" t="s">
        <v>1</v>
      </c>
      <c r="J29" s="122" t="str">
        <f>VLOOKUP(I29,'Girls 0708 - 2'!$A$5:$I$14,2)</f>
        <v>Manoe Labaere</v>
      </c>
      <c r="K29" s="123">
        <v>7</v>
      </c>
      <c r="L29" s="124">
        <v>11</v>
      </c>
      <c r="M29" s="156">
        <v>8</v>
      </c>
      <c r="N29" s="124">
        <v>11</v>
      </c>
      <c r="O29" s="156">
        <v>11</v>
      </c>
      <c r="P29" s="124">
        <v>4</v>
      </c>
      <c r="Q29" s="156">
        <v>6</v>
      </c>
      <c r="R29" s="124">
        <v>11</v>
      </c>
      <c r="S29" s="156"/>
      <c r="T29" s="125"/>
      <c r="U29" s="153">
        <f t="shared" si="5"/>
        <v>1</v>
      </c>
      <c r="V29" s="155">
        <f t="shared" si="6"/>
        <v>3</v>
      </c>
      <c r="W29" s="121" t="str">
        <f t="shared" si="7"/>
        <v>C</v>
      </c>
      <c r="X29" s="121" t="str">
        <f t="shared" si="8"/>
        <v>H</v>
      </c>
    </row>
    <row r="30" spans="1:25" x14ac:dyDescent="0.25">
      <c r="A30" s="153">
        <v>12</v>
      </c>
      <c r="B30" s="121" t="s">
        <v>67</v>
      </c>
      <c r="C30" s="183">
        <v>0.63194444444444442</v>
      </c>
      <c r="D30" s="79" t="s">
        <v>2</v>
      </c>
      <c r="E30" s="122" t="str">
        <f t="shared" si="3"/>
        <v>Soleane Betrancourt</v>
      </c>
      <c r="F30" s="122" t="s">
        <v>8</v>
      </c>
      <c r="G30" s="122" t="str">
        <f t="shared" si="4"/>
        <v>Rachelle Hazée</v>
      </c>
      <c r="H30" s="171" t="s">
        <v>7</v>
      </c>
      <c r="I30" s="174" t="s">
        <v>2</v>
      </c>
      <c r="J30" s="122" t="str">
        <f>VLOOKUP(I30,'Girls 0708 - 2'!$A$5:$I$14,2)</f>
        <v>Sanne Van Der Schoot</v>
      </c>
      <c r="K30" s="123">
        <v>13</v>
      </c>
      <c r="L30" s="124">
        <v>11</v>
      </c>
      <c r="M30" s="156">
        <v>11</v>
      </c>
      <c r="N30" s="124">
        <v>7</v>
      </c>
      <c r="O30" s="156">
        <v>11</v>
      </c>
      <c r="P30" s="124">
        <v>7</v>
      </c>
      <c r="Q30" s="156"/>
      <c r="R30" s="124"/>
      <c r="S30" s="156"/>
      <c r="T30" s="125"/>
      <c r="U30" s="153">
        <f t="shared" si="5"/>
        <v>3</v>
      </c>
      <c r="V30" s="155">
        <f t="shared" si="6"/>
        <v>0</v>
      </c>
      <c r="W30" s="121" t="str">
        <f t="shared" si="7"/>
        <v>B</v>
      </c>
      <c r="X30" s="121" t="str">
        <f t="shared" si="8"/>
        <v>G</v>
      </c>
    </row>
    <row r="31" spans="1:25" x14ac:dyDescent="0.25">
      <c r="A31" s="153">
        <v>13</v>
      </c>
      <c r="B31" s="121" t="s">
        <v>67</v>
      </c>
      <c r="C31" s="183">
        <v>0.63194444444444442</v>
      </c>
      <c r="D31" s="79" t="s">
        <v>13</v>
      </c>
      <c r="E31" s="122" t="str">
        <f t="shared" si="3"/>
        <v>Grace Looney</v>
      </c>
      <c r="F31" s="122" t="s">
        <v>8</v>
      </c>
      <c r="G31" s="122" t="str">
        <f t="shared" si="4"/>
        <v>Lilah Chambet-Weil</v>
      </c>
      <c r="H31" s="171" t="s">
        <v>69</v>
      </c>
      <c r="I31" s="174" t="s">
        <v>3</v>
      </c>
      <c r="J31" s="122" t="str">
        <f>VLOOKUP(I31,'Girls 0708 - 2'!$A$5:$I$14,2)</f>
        <v>Lessia Lewyckyj</v>
      </c>
      <c r="K31" s="123">
        <v>11</v>
      </c>
      <c r="L31" s="124">
        <v>4</v>
      </c>
      <c r="M31" s="156">
        <v>7</v>
      </c>
      <c r="N31" s="124">
        <v>11</v>
      </c>
      <c r="O31" s="156">
        <v>11</v>
      </c>
      <c r="P31" s="124">
        <v>9</v>
      </c>
      <c r="Q31" s="156">
        <v>11</v>
      </c>
      <c r="R31" s="124">
        <v>6</v>
      </c>
      <c r="S31" s="156"/>
      <c r="T31" s="125"/>
      <c r="U31" s="153">
        <f t="shared" si="5"/>
        <v>3</v>
      </c>
      <c r="V31" s="155">
        <f t="shared" si="6"/>
        <v>1</v>
      </c>
      <c r="W31" s="121" t="str">
        <f t="shared" si="7"/>
        <v>I</v>
      </c>
      <c r="X31" s="121" t="str">
        <f t="shared" si="8"/>
        <v>J</v>
      </c>
    </row>
    <row r="32" spans="1:25" x14ac:dyDescent="0.25">
      <c r="A32" s="153">
        <v>14</v>
      </c>
      <c r="B32" s="121" t="s">
        <v>67</v>
      </c>
      <c r="C32" s="183">
        <v>0.63194444444444442</v>
      </c>
      <c r="D32" s="79" t="s">
        <v>4</v>
      </c>
      <c r="E32" s="122" t="str">
        <f t="shared" si="3"/>
        <v>Lotte Leysens</v>
      </c>
      <c r="F32" s="122" t="s">
        <v>8</v>
      </c>
      <c r="G32" s="122" t="str">
        <f t="shared" si="4"/>
        <v>Lily Laffineur</v>
      </c>
      <c r="H32" s="171" t="s">
        <v>1</v>
      </c>
      <c r="I32" s="174" t="s">
        <v>4</v>
      </c>
      <c r="J32" s="122" t="str">
        <f>VLOOKUP(I32,'Girls 0708 - 2'!$A$5:$I$14,2)</f>
        <v>Evy Vandecasteele</v>
      </c>
      <c r="K32" s="123">
        <v>8</v>
      </c>
      <c r="L32" s="124">
        <v>11</v>
      </c>
      <c r="M32" s="156">
        <v>6</v>
      </c>
      <c r="N32" s="124">
        <v>11</v>
      </c>
      <c r="O32" s="156">
        <v>5</v>
      </c>
      <c r="P32" s="124">
        <v>11</v>
      </c>
      <c r="Q32" s="156"/>
      <c r="R32" s="124"/>
      <c r="S32" s="156"/>
      <c r="T32" s="125"/>
      <c r="U32" s="153">
        <f t="shared" si="5"/>
        <v>0</v>
      </c>
      <c r="V32" s="155">
        <f t="shared" si="6"/>
        <v>3</v>
      </c>
      <c r="W32" s="121" t="str">
        <f t="shared" si="7"/>
        <v>A</v>
      </c>
      <c r="X32" s="121" t="str">
        <f t="shared" si="8"/>
        <v>D</v>
      </c>
    </row>
    <row r="33" spans="1:24" x14ac:dyDescent="0.25">
      <c r="A33" s="153">
        <v>15</v>
      </c>
      <c r="B33" s="121" t="s">
        <v>67</v>
      </c>
      <c r="C33" s="183">
        <v>0.63194444444444442</v>
      </c>
      <c r="D33" s="79" t="s">
        <v>5</v>
      </c>
      <c r="E33" s="122" t="str">
        <f t="shared" si="3"/>
        <v>Lotte Nuyttens</v>
      </c>
      <c r="F33" s="122" t="s">
        <v>8</v>
      </c>
      <c r="G33" s="122" t="str">
        <f t="shared" si="4"/>
        <v>Anaïs Raomain</v>
      </c>
      <c r="H33" s="171" t="s">
        <v>6</v>
      </c>
      <c r="I33" s="174" t="s">
        <v>5</v>
      </c>
      <c r="J33" s="122" t="str">
        <f>VLOOKUP(I33,'Girls 0708 - 2'!$A$5:$I$14,2)</f>
        <v>Enisa Sadikovic</v>
      </c>
      <c r="K33" s="123">
        <v>5</v>
      </c>
      <c r="L33" s="124">
        <v>11</v>
      </c>
      <c r="M33" s="156">
        <v>4</v>
      </c>
      <c r="N33" s="124">
        <v>11</v>
      </c>
      <c r="O33" s="156">
        <v>12</v>
      </c>
      <c r="P33" s="124">
        <v>10</v>
      </c>
      <c r="Q33" s="156">
        <v>2</v>
      </c>
      <c r="R33" s="124">
        <v>11</v>
      </c>
      <c r="S33" s="156"/>
      <c r="T33" s="125"/>
      <c r="U33" s="153">
        <f t="shared" si="5"/>
        <v>1</v>
      </c>
      <c r="V33" s="155">
        <f t="shared" si="6"/>
        <v>3</v>
      </c>
      <c r="W33" s="121" t="str">
        <f t="shared" si="7"/>
        <v>F</v>
      </c>
      <c r="X33" s="121" t="str">
        <f t="shared" si="8"/>
        <v>E</v>
      </c>
    </row>
    <row r="34" spans="1:24" x14ac:dyDescent="0.25">
      <c r="A34" s="153">
        <v>11</v>
      </c>
      <c r="B34" s="121" t="s">
        <v>67</v>
      </c>
      <c r="C34" s="183">
        <v>0.66666666666666663</v>
      </c>
      <c r="D34" s="79" t="s">
        <v>12</v>
      </c>
      <c r="E34" s="122" t="str">
        <f t="shared" si="3"/>
        <v>Iris Leskens</v>
      </c>
      <c r="F34" s="122" t="s">
        <v>8</v>
      </c>
      <c r="G34" s="122" t="str">
        <f t="shared" si="4"/>
        <v>Lily Laffineur</v>
      </c>
      <c r="H34" s="171" t="s">
        <v>1</v>
      </c>
      <c r="I34" s="174" t="s">
        <v>6</v>
      </c>
      <c r="J34" s="122" t="str">
        <f>VLOOKUP(I34,'Girls 0708 - 2'!$A$5:$I$14,2)</f>
        <v>Nore Colla</v>
      </c>
      <c r="K34" s="123">
        <v>3</v>
      </c>
      <c r="L34" s="124">
        <v>11</v>
      </c>
      <c r="M34" s="156">
        <v>9</v>
      </c>
      <c r="N34" s="124">
        <v>11</v>
      </c>
      <c r="O34" s="156">
        <v>8</v>
      </c>
      <c r="P34" s="124">
        <v>11</v>
      </c>
      <c r="Q34" s="156"/>
      <c r="R34" s="124"/>
      <c r="S34" s="156"/>
      <c r="T34" s="125"/>
      <c r="U34" s="153">
        <f t="shared" si="5"/>
        <v>0</v>
      </c>
      <c r="V34" s="155">
        <f t="shared" si="6"/>
        <v>3</v>
      </c>
      <c r="W34" s="121" t="str">
        <f t="shared" si="7"/>
        <v>A</v>
      </c>
      <c r="X34" s="121" t="str">
        <f t="shared" si="8"/>
        <v>H</v>
      </c>
    </row>
    <row r="35" spans="1:24" x14ac:dyDescent="0.25">
      <c r="A35" s="153">
        <v>12</v>
      </c>
      <c r="B35" s="121" t="s">
        <v>67</v>
      </c>
      <c r="C35" s="184">
        <v>0.66666666666666663</v>
      </c>
      <c r="D35" s="79" t="s">
        <v>69</v>
      </c>
      <c r="E35" s="122" t="str">
        <f t="shared" si="3"/>
        <v>Lilah Chambet-Weil</v>
      </c>
      <c r="F35" s="122" t="s">
        <v>8</v>
      </c>
      <c r="G35" s="122" t="str">
        <f t="shared" si="4"/>
        <v>Anaïs Raomain</v>
      </c>
      <c r="H35" s="171" t="s">
        <v>6</v>
      </c>
      <c r="I35" s="174"/>
      <c r="J35" s="174" t="s">
        <v>183</v>
      </c>
      <c r="K35" s="123">
        <v>1</v>
      </c>
      <c r="L35" s="124">
        <v>11</v>
      </c>
      <c r="M35" s="156">
        <v>4</v>
      </c>
      <c r="N35" s="124">
        <v>11</v>
      </c>
      <c r="O35" s="156">
        <v>5</v>
      </c>
      <c r="P35" s="124">
        <v>11</v>
      </c>
      <c r="Q35" s="156"/>
      <c r="R35" s="124"/>
      <c r="S35" s="156"/>
      <c r="T35" s="125"/>
      <c r="U35" s="153">
        <f t="shared" si="5"/>
        <v>0</v>
      </c>
      <c r="V35" s="155">
        <f t="shared" si="6"/>
        <v>3</v>
      </c>
      <c r="W35" s="121" t="str">
        <f t="shared" si="7"/>
        <v>F</v>
      </c>
      <c r="X35" s="121" t="str">
        <f t="shared" si="8"/>
        <v>J</v>
      </c>
    </row>
    <row r="36" spans="1:24" x14ac:dyDescent="0.25">
      <c r="A36" s="153">
        <v>13</v>
      </c>
      <c r="B36" s="121" t="s">
        <v>67</v>
      </c>
      <c r="C36" s="184">
        <v>0.66666666666666663</v>
      </c>
      <c r="D36" s="79" t="s">
        <v>7</v>
      </c>
      <c r="E36" s="122" t="str">
        <f t="shared" si="3"/>
        <v>Rachelle Hazée</v>
      </c>
      <c r="F36" s="122" t="s">
        <v>8</v>
      </c>
      <c r="G36" s="122" t="str">
        <f t="shared" si="4"/>
        <v>Lotte Nuyttens</v>
      </c>
      <c r="H36" s="171" t="s">
        <v>5</v>
      </c>
      <c r="I36" s="174" t="s">
        <v>12</v>
      </c>
      <c r="J36" s="122" t="str">
        <f>VLOOKUP(I36,'Girls 0708 - 2'!$A$5:$I$14,2)</f>
        <v>Clara Ceulemans</v>
      </c>
      <c r="K36" s="123">
        <v>11</v>
      </c>
      <c r="L36" s="124">
        <v>4</v>
      </c>
      <c r="M36" s="156">
        <v>11</v>
      </c>
      <c r="N36" s="124">
        <v>6</v>
      </c>
      <c r="O36" s="156">
        <v>11</v>
      </c>
      <c r="P36" s="124">
        <v>9</v>
      </c>
      <c r="Q36" s="156"/>
      <c r="R36" s="124"/>
      <c r="S36" s="156"/>
      <c r="T36" s="125"/>
      <c r="U36" s="153">
        <f t="shared" si="5"/>
        <v>3</v>
      </c>
      <c r="V36" s="155">
        <f t="shared" si="6"/>
        <v>0</v>
      </c>
      <c r="W36" s="121" t="str">
        <f t="shared" si="7"/>
        <v>G</v>
      </c>
      <c r="X36" s="121" t="str">
        <f t="shared" si="8"/>
        <v>E</v>
      </c>
    </row>
    <row r="37" spans="1:24" x14ac:dyDescent="0.25">
      <c r="A37" s="153">
        <v>14</v>
      </c>
      <c r="B37" s="121" t="s">
        <v>67</v>
      </c>
      <c r="C37" s="184">
        <v>0.66666666666666663</v>
      </c>
      <c r="D37" s="79" t="s">
        <v>3</v>
      </c>
      <c r="E37" s="122" t="str">
        <f t="shared" si="3"/>
        <v>Lynn Schijven</v>
      </c>
      <c r="F37" s="122" t="s">
        <v>8</v>
      </c>
      <c r="G37" s="122" t="str">
        <f t="shared" si="4"/>
        <v>Lotte Leysens</v>
      </c>
      <c r="H37" s="171" t="s">
        <v>4</v>
      </c>
      <c r="I37" s="174" t="s">
        <v>13</v>
      </c>
      <c r="J37" s="122" t="str">
        <f>VLOOKUP(I37,'Girls 0708 - 2'!$A$5:$I$14,2)</f>
        <v>Anjali Singh</v>
      </c>
      <c r="K37" s="123">
        <v>11</v>
      </c>
      <c r="L37" s="124">
        <v>3</v>
      </c>
      <c r="M37" s="156">
        <v>11</v>
      </c>
      <c r="N37" s="124">
        <v>3</v>
      </c>
      <c r="O37" s="156">
        <v>11</v>
      </c>
      <c r="P37" s="124">
        <v>9</v>
      </c>
      <c r="Q37" s="156"/>
      <c r="R37" s="124"/>
      <c r="S37" s="156"/>
      <c r="T37" s="125"/>
      <c r="U37" s="153">
        <f t="shared" si="5"/>
        <v>3</v>
      </c>
      <c r="V37" s="155">
        <f t="shared" si="6"/>
        <v>0</v>
      </c>
      <c r="W37" s="121" t="str">
        <f t="shared" si="7"/>
        <v>C</v>
      </c>
      <c r="X37" s="121" t="str">
        <f t="shared" si="8"/>
        <v>D</v>
      </c>
    </row>
    <row r="38" spans="1:24" x14ac:dyDescent="0.25">
      <c r="A38" s="153">
        <v>15</v>
      </c>
      <c r="B38" s="121" t="s">
        <v>67</v>
      </c>
      <c r="C38" s="184">
        <v>0.66666666666666663</v>
      </c>
      <c r="D38" s="79" t="s">
        <v>2</v>
      </c>
      <c r="E38" s="122" t="str">
        <f t="shared" si="3"/>
        <v>Soleane Betrancourt</v>
      </c>
      <c r="F38" s="122" t="s">
        <v>8</v>
      </c>
      <c r="G38" s="122" t="str">
        <f t="shared" si="4"/>
        <v>Grace Looney</v>
      </c>
      <c r="H38" s="171" t="s">
        <v>13</v>
      </c>
      <c r="I38" s="174" t="s">
        <v>69</v>
      </c>
      <c r="J38" s="122" t="str">
        <f>VLOOKUP(I38,'Girls 0708 - 2'!$A$5:$I$14,2)</f>
        <v>Koba De Zaeyer</v>
      </c>
      <c r="K38" s="123">
        <v>11</v>
      </c>
      <c r="L38" s="124">
        <v>7</v>
      </c>
      <c r="M38" s="156">
        <v>11</v>
      </c>
      <c r="N38" s="124">
        <v>1</v>
      </c>
      <c r="O38" s="156">
        <v>11</v>
      </c>
      <c r="P38" s="124">
        <v>2</v>
      </c>
      <c r="Q38" s="156"/>
      <c r="R38" s="124"/>
      <c r="S38" s="156"/>
      <c r="T38" s="125"/>
      <c r="U38" s="153">
        <f t="shared" si="5"/>
        <v>3</v>
      </c>
      <c r="V38" s="155">
        <f t="shared" si="6"/>
        <v>0</v>
      </c>
      <c r="W38" s="121" t="str">
        <f t="shared" si="7"/>
        <v>B</v>
      </c>
      <c r="X38" s="121" t="str">
        <f t="shared" si="8"/>
        <v>I</v>
      </c>
    </row>
    <row r="39" spans="1:24" x14ac:dyDescent="0.25">
      <c r="A39" s="153">
        <v>11</v>
      </c>
      <c r="B39" s="121" t="s">
        <v>67</v>
      </c>
      <c r="C39" s="184">
        <v>0.70138888888888884</v>
      </c>
      <c r="D39" s="79" t="s">
        <v>12</v>
      </c>
      <c r="E39" s="122" t="str">
        <f t="shared" si="3"/>
        <v>Iris Leskens</v>
      </c>
      <c r="F39" s="122" t="s">
        <v>8</v>
      </c>
      <c r="G39" s="122" t="str">
        <f t="shared" si="4"/>
        <v>Lilah Chambet-Weil</v>
      </c>
      <c r="H39" s="171" t="s">
        <v>69</v>
      </c>
      <c r="I39" s="174" t="s">
        <v>1</v>
      </c>
      <c r="J39" s="122" t="str">
        <f>VLOOKUP(I39,'Girls 0708 - 2'!$A$5:$I$14,2)</f>
        <v>Manoe Labaere</v>
      </c>
      <c r="K39" s="123">
        <v>11</v>
      </c>
      <c r="L39" s="124">
        <v>3</v>
      </c>
      <c r="M39" s="156">
        <v>11</v>
      </c>
      <c r="N39" s="124">
        <v>2</v>
      </c>
      <c r="O39" s="156">
        <v>11</v>
      </c>
      <c r="P39" s="124">
        <v>4</v>
      </c>
      <c r="Q39" s="156"/>
      <c r="R39" s="124"/>
      <c r="S39" s="156"/>
      <c r="T39" s="125"/>
      <c r="U39" s="153">
        <f t="shared" si="5"/>
        <v>3</v>
      </c>
      <c r="V39" s="155">
        <f t="shared" si="6"/>
        <v>0</v>
      </c>
      <c r="W39" s="121" t="str">
        <f t="shared" si="7"/>
        <v>H</v>
      </c>
      <c r="X39" s="121" t="str">
        <f t="shared" si="8"/>
        <v>J</v>
      </c>
    </row>
    <row r="40" spans="1:24" x14ac:dyDescent="0.25">
      <c r="A40" s="153">
        <v>12</v>
      </c>
      <c r="B40" s="121" t="s">
        <v>67</v>
      </c>
      <c r="C40" s="184">
        <v>0.70138888888888884</v>
      </c>
      <c r="D40" s="79" t="s">
        <v>7</v>
      </c>
      <c r="E40" s="122" t="str">
        <f t="shared" si="3"/>
        <v>Rachelle Hazée</v>
      </c>
      <c r="F40" s="122" t="s">
        <v>8</v>
      </c>
      <c r="G40" s="122" t="str">
        <f t="shared" si="4"/>
        <v>Lily Laffineur</v>
      </c>
      <c r="H40" s="171" t="s">
        <v>1</v>
      </c>
      <c r="I40" s="174" t="s">
        <v>2</v>
      </c>
      <c r="J40" s="122" t="str">
        <f>VLOOKUP(I40,'Girls 0708 - 2'!$A$5:$I$14,2)</f>
        <v>Sanne Van Der Schoot</v>
      </c>
      <c r="K40" s="123">
        <v>11</v>
      </c>
      <c r="L40" s="124">
        <v>8</v>
      </c>
      <c r="M40" s="156">
        <v>11</v>
      </c>
      <c r="N40" s="124">
        <v>9</v>
      </c>
      <c r="O40" s="156">
        <v>5</v>
      </c>
      <c r="P40" s="124">
        <v>11</v>
      </c>
      <c r="Q40" s="156">
        <v>13</v>
      </c>
      <c r="R40" s="124">
        <v>11</v>
      </c>
      <c r="S40" s="156"/>
      <c r="T40" s="125"/>
      <c r="U40" s="153">
        <f t="shared" si="5"/>
        <v>3</v>
      </c>
      <c r="V40" s="155">
        <f t="shared" si="6"/>
        <v>1</v>
      </c>
      <c r="W40" s="121" t="str">
        <f t="shared" si="7"/>
        <v>G</v>
      </c>
      <c r="X40" s="121" t="str">
        <f t="shared" si="8"/>
        <v>A</v>
      </c>
    </row>
    <row r="41" spans="1:24" x14ac:dyDescent="0.25">
      <c r="A41" s="153">
        <v>13</v>
      </c>
      <c r="B41" s="121" t="s">
        <v>67</v>
      </c>
      <c r="C41" s="184">
        <v>0.70138888888888884</v>
      </c>
      <c r="D41" s="79" t="s">
        <v>3</v>
      </c>
      <c r="E41" s="122" t="str">
        <f t="shared" si="3"/>
        <v>Lynn Schijven</v>
      </c>
      <c r="F41" s="122" t="s">
        <v>8</v>
      </c>
      <c r="G41" s="122" t="str">
        <f t="shared" si="4"/>
        <v>Anaïs Raomain</v>
      </c>
      <c r="H41" s="171" t="s">
        <v>6</v>
      </c>
      <c r="I41" s="174" t="s">
        <v>3</v>
      </c>
      <c r="J41" s="122" t="str">
        <f>VLOOKUP(I41,'Girls 0708 - 2'!$A$5:$I$14,2)</f>
        <v>Lessia Lewyckyj</v>
      </c>
      <c r="K41" s="123">
        <v>11</v>
      </c>
      <c r="L41" s="124">
        <v>7</v>
      </c>
      <c r="M41" s="156">
        <v>11</v>
      </c>
      <c r="N41" s="124">
        <v>9</v>
      </c>
      <c r="O41" s="156">
        <v>11</v>
      </c>
      <c r="P41" s="124">
        <v>7</v>
      </c>
      <c r="Q41" s="156"/>
      <c r="R41" s="124"/>
      <c r="S41" s="156"/>
      <c r="T41" s="125"/>
      <c r="U41" s="153">
        <f t="shared" si="5"/>
        <v>3</v>
      </c>
      <c r="V41" s="155">
        <f t="shared" si="6"/>
        <v>0</v>
      </c>
      <c r="W41" s="121" t="str">
        <f t="shared" si="7"/>
        <v>C</v>
      </c>
      <c r="X41" s="121" t="str">
        <f t="shared" si="8"/>
        <v>F</v>
      </c>
    </row>
    <row r="42" spans="1:24" x14ac:dyDescent="0.25">
      <c r="A42" s="153">
        <v>14</v>
      </c>
      <c r="B42" s="121" t="s">
        <v>67</v>
      </c>
      <c r="C42" s="184">
        <v>0.70138888888888884</v>
      </c>
      <c r="D42" s="79" t="s">
        <v>2</v>
      </c>
      <c r="E42" s="122" t="str">
        <f t="shared" si="3"/>
        <v>Soleane Betrancourt</v>
      </c>
      <c r="F42" s="122" t="s">
        <v>8</v>
      </c>
      <c r="G42" s="122" t="str">
        <f t="shared" si="4"/>
        <v>Lotte Nuyttens</v>
      </c>
      <c r="H42" s="171" t="s">
        <v>5</v>
      </c>
      <c r="I42" s="174" t="s">
        <v>4</v>
      </c>
      <c r="J42" s="122" t="str">
        <f>VLOOKUP(I42,'Girls 0708 - 2'!$A$5:$I$14,2)</f>
        <v>Evy Vandecasteele</v>
      </c>
      <c r="K42" s="123">
        <v>11</v>
      </c>
      <c r="L42" s="124">
        <v>8</v>
      </c>
      <c r="M42" s="156">
        <v>11</v>
      </c>
      <c r="N42" s="124">
        <v>7</v>
      </c>
      <c r="O42" s="156">
        <v>11</v>
      </c>
      <c r="P42" s="124">
        <v>9</v>
      </c>
      <c r="Q42" s="156"/>
      <c r="R42" s="124"/>
      <c r="S42" s="156"/>
      <c r="T42" s="125"/>
      <c r="U42" s="153">
        <f t="shared" si="5"/>
        <v>3</v>
      </c>
      <c r="V42" s="155">
        <f t="shared" si="6"/>
        <v>0</v>
      </c>
      <c r="W42" s="121" t="str">
        <f t="shared" si="7"/>
        <v>B</v>
      </c>
      <c r="X42" s="121" t="str">
        <f t="shared" si="8"/>
        <v>E</v>
      </c>
    </row>
    <row r="43" spans="1:24" x14ac:dyDescent="0.25">
      <c r="A43" s="153">
        <v>15</v>
      </c>
      <c r="B43" s="121" t="s">
        <v>67</v>
      </c>
      <c r="C43" s="184">
        <v>0.70138888888888884</v>
      </c>
      <c r="D43" s="79" t="s">
        <v>13</v>
      </c>
      <c r="E43" s="122" t="str">
        <f t="shared" si="3"/>
        <v>Grace Looney</v>
      </c>
      <c r="F43" s="122" t="s">
        <v>8</v>
      </c>
      <c r="G43" s="122" t="str">
        <f t="shared" si="4"/>
        <v>Lotte Leysens</v>
      </c>
      <c r="H43" s="171" t="s">
        <v>4</v>
      </c>
      <c r="I43" s="174" t="s">
        <v>5</v>
      </c>
      <c r="J43" s="122" t="str">
        <f>VLOOKUP(I43,'Girls 0708 - 2'!$A$5:$I$14,2)</f>
        <v>Enisa Sadikovic</v>
      </c>
      <c r="K43" s="123">
        <v>5</v>
      </c>
      <c r="L43" s="124">
        <v>11</v>
      </c>
      <c r="M43" s="156">
        <v>11</v>
      </c>
      <c r="N43" s="124">
        <v>8</v>
      </c>
      <c r="O43" s="156">
        <v>11</v>
      </c>
      <c r="P43" s="124">
        <v>8</v>
      </c>
      <c r="Q43" s="156">
        <v>20</v>
      </c>
      <c r="R43" s="124">
        <v>18</v>
      </c>
      <c r="S43" s="156"/>
      <c r="T43" s="125"/>
      <c r="U43" s="153">
        <f t="shared" si="5"/>
        <v>3</v>
      </c>
      <c r="V43" s="155">
        <f t="shared" si="6"/>
        <v>1</v>
      </c>
      <c r="W43" s="121" t="str">
        <f t="shared" si="7"/>
        <v>I</v>
      </c>
      <c r="X43" s="121" t="str">
        <f t="shared" si="8"/>
        <v>D</v>
      </c>
    </row>
    <row r="44" spans="1:24" x14ac:dyDescent="0.25">
      <c r="A44" s="153">
        <v>11</v>
      </c>
      <c r="B44" s="121" t="s">
        <v>67</v>
      </c>
      <c r="C44" s="184">
        <v>0.73611111111111116</v>
      </c>
      <c r="D44" s="79" t="s">
        <v>12</v>
      </c>
      <c r="E44" s="122" t="str">
        <f t="shared" si="3"/>
        <v>Iris Leskens</v>
      </c>
      <c r="F44" s="122" t="s">
        <v>8</v>
      </c>
      <c r="G44" s="122" t="str">
        <f t="shared" si="4"/>
        <v>Soleane Betrancourt</v>
      </c>
      <c r="H44" s="171" t="s">
        <v>2</v>
      </c>
      <c r="I44" s="174" t="s">
        <v>6</v>
      </c>
      <c r="J44" s="122" t="str">
        <f>VLOOKUP(I44,'Girls 0708 - 2'!$A$5:$I$14,2)</f>
        <v>Nore Colla</v>
      </c>
      <c r="K44" s="123">
        <v>7</v>
      </c>
      <c r="L44" s="124">
        <v>11</v>
      </c>
      <c r="M44" s="156">
        <v>1</v>
      </c>
      <c r="N44" s="124">
        <v>11</v>
      </c>
      <c r="O44" s="156">
        <v>7</v>
      </c>
      <c r="P44" s="124">
        <v>11</v>
      </c>
      <c r="Q44" s="156"/>
      <c r="R44" s="124"/>
      <c r="S44" s="156"/>
      <c r="T44" s="125"/>
      <c r="U44" s="153">
        <f t="shared" si="5"/>
        <v>0</v>
      </c>
      <c r="V44" s="155">
        <f t="shared" si="6"/>
        <v>3</v>
      </c>
      <c r="W44" s="121" t="str">
        <f t="shared" si="7"/>
        <v>B</v>
      </c>
      <c r="X44" s="121" t="str">
        <f t="shared" si="8"/>
        <v>H</v>
      </c>
    </row>
    <row r="45" spans="1:24" x14ac:dyDescent="0.25">
      <c r="A45" s="153">
        <v>12</v>
      </c>
      <c r="B45" s="121" t="s">
        <v>67</v>
      </c>
      <c r="C45" s="184">
        <v>0.73611111111111116</v>
      </c>
      <c r="D45" s="79" t="s">
        <v>13</v>
      </c>
      <c r="E45" s="122" t="str">
        <f t="shared" si="3"/>
        <v>Grace Looney</v>
      </c>
      <c r="F45" s="122" t="s">
        <v>8</v>
      </c>
      <c r="G45" s="122" t="str">
        <f t="shared" si="4"/>
        <v>Lynn Schijven</v>
      </c>
      <c r="H45" s="171" t="s">
        <v>3</v>
      </c>
      <c r="I45" s="174"/>
      <c r="J45" s="174" t="s">
        <v>183</v>
      </c>
      <c r="K45" s="123">
        <v>1</v>
      </c>
      <c r="L45" s="124">
        <v>11</v>
      </c>
      <c r="M45" s="156">
        <v>1</v>
      </c>
      <c r="N45" s="124">
        <v>11</v>
      </c>
      <c r="O45" s="156">
        <v>2</v>
      </c>
      <c r="P45" s="124">
        <v>11</v>
      </c>
      <c r="Q45" s="156"/>
      <c r="R45" s="124"/>
      <c r="S45" s="156"/>
      <c r="T45" s="125"/>
      <c r="U45" s="153">
        <f t="shared" si="5"/>
        <v>0</v>
      </c>
      <c r="V45" s="155">
        <f t="shared" si="6"/>
        <v>3</v>
      </c>
      <c r="W45" s="121" t="str">
        <f t="shared" si="7"/>
        <v>C</v>
      </c>
      <c r="X45" s="121" t="str">
        <f t="shared" si="8"/>
        <v>I</v>
      </c>
    </row>
    <row r="46" spans="1:24" x14ac:dyDescent="0.25">
      <c r="A46" s="153">
        <v>13</v>
      </c>
      <c r="B46" s="121" t="s">
        <v>67</v>
      </c>
      <c r="C46" s="184">
        <v>0.73611111111111116</v>
      </c>
      <c r="D46" s="79" t="s">
        <v>4</v>
      </c>
      <c r="E46" s="122" t="str">
        <f t="shared" si="3"/>
        <v>Lotte Leysens</v>
      </c>
      <c r="F46" s="122" t="s">
        <v>8</v>
      </c>
      <c r="G46" s="122" t="str">
        <f t="shared" si="4"/>
        <v>Rachelle Hazée</v>
      </c>
      <c r="H46" s="171" t="s">
        <v>7</v>
      </c>
      <c r="I46" s="174" t="s">
        <v>12</v>
      </c>
      <c r="J46" s="122" t="str">
        <f>VLOOKUP(I46,'Girls 0708 - 2'!$A$5:$I$14,2)</f>
        <v>Clara Ceulemans</v>
      </c>
      <c r="K46" s="123">
        <v>8</v>
      </c>
      <c r="L46" s="124">
        <v>11</v>
      </c>
      <c r="M46" s="156">
        <v>7</v>
      </c>
      <c r="N46" s="124">
        <v>11</v>
      </c>
      <c r="O46" s="156">
        <v>7</v>
      </c>
      <c r="P46" s="124">
        <v>11</v>
      </c>
      <c r="Q46" s="156"/>
      <c r="R46" s="124"/>
      <c r="S46" s="156"/>
      <c r="T46" s="125"/>
      <c r="U46" s="153">
        <f t="shared" ref="U46:U54" si="9">IF(K46&gt;L46, 1, 0) + IF(M46&gt;N46, 1, 0) + IF(O46&gt;P46, 1, 0) + IF(Q46&gt;R46, 1, 0) + IF(S46&gt;T46, 1, 0)</f>
        <v>0</v>
      </c>
      <c r="V46" s="155">
        <f t="shared" ref="V46:V54" si="10">IF(K46&lt;L46, 1, 0) + IF(M46&lt;N46, 1, 0) + IF(O46&lt;P46, 1, 0) + IF(Q46&lt;R46, 1, 0) + IF(S46&lt;T46, 1, 0)</f>
        <v>3</v>
      </c>
      <c r="W46" s="121" t="str">
        <f t="shared" si="7"/>
        <v>G</v>
      </c>
      <c r="X46" s="121" t="str">
        <f t="shared" si="8"/>
        <v>D</v>
      </c>
    </row>
    <row r="47" spans="1:24" x14ac:dyDescent="0.25">
      <c r="A47" s="153">
        <v>14</v>
      </c>
      <c r="B47" s="121" t="s">
        <v>67</v>
      </c>
      <c r="C47" s="184">
        <v>0.73611111111111116</v>
      </c>
      <c r="D47" s="79" t="s">
        <v>5</v>
      </c>
      <c r="E47" s="122" t="str">
        <f t="shared" si="3"/>
        <v>Lotte Nuyttens</v>
      </c>
      <c r="F47" s="122" t="s">
        <v>8</v>
      </c>
      <c r="G47" s="122" t="str">
        <f t="shared" si="4"/>
        <v>Lilah Chambet-Weil</v>
      </c>
      <c r="H47" s="171" t="s">
        <v>69</v>
      </c>
      <c r="I47" s="174" t="s">
        <v>13</v>
      </c>
      <c r="J47" s="122" t="str">
        <f>VLOOKUP(I47,'Girls 0708 - 2'!$A$5:$I$14,2)</f>
        <v>Anjali Singh</v>
      </c>
      <c r="K47" s="123">
        <v>11</v>
      </c>
      <c r="L47" s="124">
        <v>4</v>
      </c>
      <c r="M47" s="156">
        <v>11</v>
      </c>
      <c r="N47" s="124">
        <v>2</v>
      </c>
      <c r="O47" s="156">
        <v>11</v>
      </c>
      <c r="P47" s="124">
        <v>1</v>
      </c>
      <c r="Q47" s="156"/>
      <c r="R47" s="124"/>
      <c r="S47" s="156"/>
      <c r="T47" s="125"/>
      <c r="U47" s="153">
        <f t="shared" si="9"/>
        <v>3</v>
      </c>
      <c r="V47" s="155">
        <f t="shared" si="10"/>
        <v>0</v>
      </c>
      <c r="W47" s="121" t="str">
        <f t="shared" si="7"/>
        <v>E</v>
      </c>
      <c r="X47" s="121" t="str">
        <f t="shared" si="8"/>
        <v>J</v>
      </c>
    </row>
    <row r="48" spans="1:24" x14ac:dyDescent="0.25">
      <c r="A48" s="153">
        <v>15</v>
      </c>
      <c r="B48" s="121" t="s">
        <v>67</v>
      </c>
      <c r="C48" s="184">
        <v>0.73611111111111116</v>
      </c>
      <c r="D48" s="79" t="s">
        <v>6</v>
      </c>
      <c r="E48" s="122" t="str">
        <f t="shared" si="3"/>
        <v>Anaïs Raomain</v>
      </c>
      <c r="F48" s="122" t="s">
        <v>8</v>
      </c>
      <c r="G48" s="122" t="str">
        <f t="shared" si="4"/>
        <v>Lily Laffineur</v>
      </c>
      <c r="H48" s="171" t="s">
        <v>1</v>
      </c>
      <c r="I48" s="174" t="s">
        <v>69</v>
      </c>
      <c r="J48" s="122" t="str">
        <f>VLOOKUP(I48,'Girls 0708 - 2'!$A$5:$I$14,2)</f>
        <v>Koba De Zaeyer</v>
      </c>
      <c r="K48" s="123">
        <v>9</v>
      </c>
      <c r="L48" s="124">
        <v>11</v>
      </c>
      <c r="M48" s="156">
        <v>2</v>
      </c>
      <c r="N48" s="124">
        <v>11</v>
      </c>
      <c r="O48" s="156">
        <v>5</v>
      </c>
      <c r="P48" s="124">
        <v>11</v>
      </c>
      <c r="Q48" s="156"/>
      <c r="R48" s="124"/>
      <c r="S48" s="156"/>
      <c r="T48" s="125"/>
      <c r="U48" s="153">
        <f t="shared" si="9"/>
        <v>0</v>
      </c>
      <c r="V48" s="155">
        <f t="shared" si="10"/>
        <v>3</v>
      </c>
      <c r="W48" s="121" t="str">
        <f t="shared" si="7"/>
        <v>A</v>
      </c>
      <c r="X48" s="121" t="str">
        <f t="shared" si="8"/>
        <v>F</v>
      </c>
    </row>
    <row r="49" spans="1:24" x14ac:dyDescent="0.25">
      <c r="A49" s="153">
        <v>11</v>
      </c>
      <c r="B49" s="121" t="s">
        <v>67</v>
      </c>
      <c r="C49" s="184">
        <v>0.77083333333333337</v>
      </c>
      <c r="D49" s="79" t="s">
        <v>12</v>
      </c>
      <c r="E49" s="122" t="str">
        <f t="shared" si="3"/>
        <v>Iris Leskens</v>
      </c>
      <c r="F49" s="122" t="s">
        <v>8</v>
      </c>
      <c r="G49" s="122" t="str">
        <f t="shared" si="4"/>
        <v>Lotte Leysens</v>
      </c>
      <c r="H49" s="171" t="s">
        <v>4</v>
      </c>
      <c r="I49" s="174" t="s">
        <v>1</v>
      </c>
      <c r="J49" s="122" t="str">
        <f>VLOOKUP(I49,'Girls 0708 - 2'!$A$5:$I$14,2)</f>
        <v>Manoe Labaere</v>
      </c>
      <c r="K49" s="123">
        <v>11</v>
      </c>
      <c r="L49" s="124">
        <v>4</v>
      </c>
      <c r="M49" s="156">
        <v>11</v>
      </c>
      <c r="N49" s="124">
        <v>5</v>
      </c>
      <c r="O49" s="156">
        <v>12</v>
      </c>
      <c r="P49" s="124">
        <v>10</v>
      </c>
      <c r="Q49" s="156"/>
      <c r="R49" s="124"/>
      <c r="S49" s="156"/>
      <c r="T49" s="125"/>
      <c r="U49" s="153">
        <f t="shared" si="9"/>
        <v>3</v>
      </c>
      <c r="V49" s="155">
        <f t="shared" si="10"/>
        <v>0</v>
      </c>
      <c r="W49" s="121" t="str">
        <f t="shared" si="7"/>
        <v>H</v>
      </c>
      <c r="X49" s="121" t="str">
        <f t="shared" si="8"/>
        <v>D</v>
      </c>
    </row>
    <row r="50" spans="1:24" x14ac:dyDescent="0.25">
      <c r="A50" s="153">
        <v>12</v>
      </c>
      <c r="B50" s="121" t="s">
        <v>67</v>
      </c>
      <c r="C50" s="184">
        <v>0.77083333333333337</v>
      </c>
      <c r="D50" s="79" t="s">
        <v>5</v>
      </c>
      <c r="E50" s="122" t="str">
        <f t="shared" si="3"/>
        <v>Lotte Nuyttens</v>
      </c>
      <c r="F50" s="122" t="s">
        <v>8</v>
      </c>
      <c r="G50" s="122" t="str">
        <f t="shared" si="4"/>
        <v>Grace Looney</v>
      </c>
      <c r="H50" s="171" t="s">
        <v>13</v>
      </c>
      <c r="I50" s="174" t="s">
        <v>2</v>
      </c>
      <c r="J50" s="122" t="str">
        <f>VLOOKUP(I50,'Girls 0708 - 2'!$A$5:$I$14,2)</f>
        <v>Sanne Van Der Schoot</v>
      </c>
      <c r="K50" s="123">
        <v>11</v>
      </c>
      <c r="L50" s="124">
        <v>3</v>
      </c>
      <c r="M50" s="156">
        <v>11</v>
      </c>
      <c r="N50" s="124">
        <v>9</v>
      </c>
      <c r="O50" s="156">
        <v>11</v>
      </c>
      <c r="P50" s="124">
        <v>4</v>
      </c>
      <c r="Q50" s="156"/>
      <c r="R50" s="124"/>
      <c r="S50" s="156"/>
      <c r="T50" s="125"/>
      <c r="U50" s="153">
        <f t="shared" si="9"/>
        <v>3</v>
      </c>
      <c r="V50" s="155">
        <f t="shared" si="10"/>
        <v>0</v>
      </c>
      <c r="W50" s="121" t="str">
        <f t="shared" si="7"/>
        <v>E</v>
      </c>
      <c r="X50" s="121" t="str">
        <f t="shared" si="8"/>
        <v>I</v>
      </c>
    </row>
    <row r="51" spans="1:24" x14ac:dyDescent="0.25">
      <c r="A51" s="153">
        <v>13</v>
      </c>
      <c r="B51" s="121" t="s">
        <v>67</v>
      </c>
      <c r="C51" s="184">
        <v>0.77083333333333337</v>
      </c>
      <c r="D51" s="79" t="s">
        <v>6</v>
      </c>
      <c r="E51" s="122" t="str">
        <f t="shared" si="3"/>
        <v>Anaïs Raomain</v>
      </c>
      <c r="F51" s="122" t="s">
        <v>8</v>
      </c>
      <c r="G51" s="122" t="str">
        <f t="shared" si="4"/>
        <v>Soleane Betrancourt</v>
      </c>
      <c r="H51" s="171" t="s">
        <v>2</v>
      </c>
      <c r="I51" s="174" t="s">
        <v>3</v>
      </c>
      <c r="J51" s="122" t="str">
        <f>VLOOKUP(I51,'Girls 0708 - 2'!$A$5:$I$14,2)</f>
        <v>Lessia Lewyckyj</v>
      </c>
      <c r="K51" s="123">
        <v>9</v>
      </c>
      <c r="L51" s="124">
        <v>11</v>
      </c>
      <c r="M51" s="156">
        <v>4</v>
      </c>
      <c r="N51" s="124">
        <v>11</v>
      </c>
      <c r="O51" s="156">
        <v>9</v>
      </c>
      <c r="P51" s="124">
        <v>11</v>
      </c>
      <c r="Q51" s="156"/>
      <c r="R51" s="124"/>
      <c r="S51" s="156"/>
      <c r="T51" s="125"/>
      <c r="U51" s="153">
        <f t="shared" si="9"/>
        <v>0</v>
      </c>
      <c r="V51" s="155">
        <f t="shared" si="10"/>
        <v>3</v>
      </c>
      <c r="W51" s="121" t="str">
        <f t="shared" si="7"/>
        <v>B</v>
      </c>
      <c r="X51" s="121" t="str">
        <f t="shared" si="8"/>
        <v>F</v>
      </c>
    </row>
    <row r="52" spans="1:24" x14ac:dyDescent="0.25">
      <c r="A52" s="153">
        <v>14</v>
      </c>
      <c r="B52" s="121" t="s">
        <v>67</v>
      </c>
      <c r="C52" s="184">
        <v>0.77083333333333337</v>
      </c>
      <c r="D52" s="79" t="s">
        <v>1</v>
      </c>
      <c r="E52" s="122" t="str">
        <f t="shared" si="3"/>
        <v>Lily Laffineur</v>
      </c>
      <c r="F52" s="122" t="s">
        <v>8</v>
      </c>
      <c r="G52" s="122" t="str">
        <f t="shared" si="4"/>
        <v>Lynn Schijven</v>
      </c>
      <c r="H52" s="171" t="s">
        <v>3</v>
      </c>
      <c r="I52" s="174" t="s">
        <v>4</v>
      </c>
      <c r="J52" s="122" t="str">
        <f>VLOOKUP(I52,'Girls 0708 - 2'!$A$5:$I$14,2)</f>
        <v>Evy Vandecasteele</v>
      </c>
      <c r="K52" s="123">
        <v>9</v>
      </c>
      <c r="L52" s="124">
        <v>11</v>
      </c>
      <c r="M52" s="156">
        <v>8</v>
      </c>
      <c r="N52" s="124">
        <v>11</v>
      </c>
      <c r="O52" s="156">
        <v>7</v>
      </c>
      <c r="P52" s="124">
        <v>11</v>
      </c>
      <c r="Q52" s="156"/>
      <c r="R52" s="124"/>
      <c r="S52" s="156"/>
      <c r="T52" s="125"/>
      <c r="U52" s="153">
        <f t="shared" si="9"/>
        <v>0</v>
      </c>
      <c r="V52" s="155">
        <f t="shared" si="10"/>
        <v>3</v>
      </c>
      <c r="W52" s="121" t="str">
        <f t="shared" si="7"/>
        <v>C</v>
      </c>
      <c r="X52" s="121" t="str">
        <f t="shared" si="8"/>
        <v>A</v>
      </c>
    </row>
    <row r="53" spans="1:24" x14ac:dyDescent="0.25">
      <c r="A53" s="153">
        <v>15</v>
      </c>
      <c r="B53" s="121" t="s">
        <v>67</v>
      </c>
      <c r="C53" s="184">
        <v>0.77083333333333337</v>
      </c>
      <c r="D53" s="79" t="s">
        <v>69</v>
      </c>
      <c r="E53" s="122" t="str">
        <f t="shared" si="3"/>
        <v>Lilah Chambet-Weil</v>
      </c>
      <c r="F53" s="122" t="s">
        <v>8</v>
      </c>
      <c r="G53" s="122" t="str">
        <f t="shared" si="4"/>
        <v>Rachelle Hazée</v>
      </c>
      <c r="H53" s="171" t="s">
        <v>7</v>
      </c>
      <c r="I53" s="174" t="s">
        <v>5</v>
      </c>
      <c r="J53" s="122" t="str">
        <f>VLOOKUP(I53,'Girls 0708 - 2'!$A$5:$I$14,2)</f>
        <v>Enisa Sadikovic</v>
      </c>
      <c r="K53" s="123">
        <v>2</v>
      </c>
      <c r="L53" s="124">
        <v>11</v>
      </c>
      <c r="M53" s="156">
        <v>5</v>
      </c>
      <c r="N53" s="124">
        <v>11</v>
      </c>
      <c r="O53" s="156">
        <v>2</v>
      </c>
      <c r="P53" s="124">
        <v>11</v>
      </c>
      <c r="Q53" s="156"/>
      <c r="R53" s="124"/>
      <c r="S53" s="156"/>
      <c r="T53" s="125"/>
      <c r="U53" s="153">
        <f t="shared" si="9"/>
        <v>0</v>
      </c>
      <c r="V53" s="155">
        <f t="shared" si="10"/>
        <v>3</v>
      </c>
      <c r="W53" s="121" t="str">
        <f t="shared" si="7"/>
        <v>G</v>
      </c>
      <c r="X53" s="121" t="str">
        <f t="shared" si="8"/>
        <v>J</v>
      </c>
    </row>
    <row r="54" spans="1:24" x14ac:dyDescent="0.25">
      <c r="A54" s="153">
        <v>11</v>
      </c>
      <c r="B54" s="199" t="s">
        <v>176</v>
      </c>
      <c r="C54" s="184">
        <v>0.39583333333333331</v>
      </c>
      <c r="D54" s="79" t="s">
        <v>12</v>
      </c>
      <c r="E54" s="122" t="str">
        <f t="shared" si="3"/>
        <v>Iris Leskens</v>
      </c>
      <c r="F54" s="122" t="s">
        <v>8</v>
      </c>
      <c r="G54" s="122" t="str">
        <f t="shared" si="4"/>
        <v>Rachelle Hazée</v>
      </c>
      <c r="H54" s="171" t="s">
        <v>7</v>
      </c>
      <c r="I54" s="174" t="s">
        <v>6</v>
      </c>
      <c r="J54" s="122" t="str">
        <f>VLOOKUP(I54,'Girls 0708 - 2'!$A$5:$I$14,2)</f>
        <v>Nore Colla</v>
      </c>
      <c r="K54" s="123"/>
      <c r="L54" s="124"/>
      <c r="M54" s="156"/>
      <c r="N54" s="124"/>
      <c r="O54" s="156"/>
      <c r="P54" s="124"/>
      <c r="Q54" s="156"/>
      <c r="R54" s="124"/>
      <c r="S54" s="156"/>
      <c r="T54" s="125"/>
      <c r="U54" s="153">
        <f t="shared" si="9"/>
        <v>0</v>
      </c>
      <c r="V54" s="155">
        <f t="shared" si="10"/>
        <v>0</v>
      </c>
      <c r="W54" s="121" t="str">
        <f t="shared" si="7"/>
        <v/>
      </c>
      <c r="X54" s="121" t="str">
        <f t="shared" si="8"/>
        <v/>
      </c>
    </row>
    <row r="55" spans="1:24" x14ac:dyDescent="0.25">
      <c r="A55" s="153">
        <v>12</v>
      </c>
      <c r="B55" s="199" t="s">
        <v>176</v>
      </c>
      <c r="C55" s="184">
        <v>0.39583333333333331</v>
      </c>
      <c r="D55" s="79" t="s">
        <v>3</v>
      </c>
      <c r="E55" s="122" t="str">
        <f t="shared" si="3"/>
        <v>Lynn Schijven</v>
      </c>
      <c r="F55" s="122" t="s">
        <v>8</v>
      </c>
      <c r="G55" s="122" t="str">
        <f t="shared" si="4"/>
        <v>Lilah Chambet-Weil</v>
      </c>
      <c r="H55" s="171" t="s">
        <v>69</v>
      </c>
      <c r="I55" s="174"/>
      <c r="J55" s="174" t="s">
        <v>183</v>
      </c>
      <c r="K55" s="123"/>
      <c r="L55" s="124"/>
      <c r="M55" s="156"/>
      <c r="N55" s="124"/>
      <c r="O55" s="156"/>
      <c r="P55" s="124"/>
      <c r="Q55" s="156"/>
      <c r="R55" s="124"/>
      <c r="S55" s="156"/>
      <c r="T55" s="125"/>
      <c r="U55" s="153">
        <f t="shared" si="5"/>
        <v>0</v>
      </c>
      <c r="V55" s="155">
        <f t="shared" si="6"/>
        <v>0</v>
      </c>
      <c r="W55" s="121" t="str">
        <f t="shared" si="7"/>
        <v/>
      </c>
      <c r="X55" s="121" t="str">
        <f t="shared" si="8"/>
        <v/>
      </c>
    </row>
    <row r="56" spans="1:24" x14ac:dyDescent="0.25">
      <c r="A56" s="153">
        <v>13</v>
      </c>
      <c r="B56" s="199" t="s">
        <v>176</v>
      </c>
      <c r="C56" s="184">
        <v>0.39583333333333331</v>
      </c>
      <c r="D56" s="79" t="s">
        <v>2</v>
      </c>
      <c r="E56" s="122" t="str">
        <f t="shared" si="3"/>
        <v>Soleane Betrancourt</v>
      </c>
      <c r="F56" s="122" t="s">
        <v>8</v>
      </c>
      <c r="G56" s="122" t="str">
        <f t="shared" si="4"/>
        <v>Lily Laffineur</v>
      </c>
      <c r="H56" s="171" t="s">
        <v>1</v>
      </c>
      <c r="I56" s="174" t="s">
        <v>12</v>
      </c>
      <c r="J56" s="122" t="str">
        <f>VLOOKUP(I56,'Girls 0708 - 2'!$A$5:$I$14,2)</f>
        <v>Clara Ceulemans</v>
      </c>
      <c r="K56" s="123"/>
      <c r="L56" s="124"/>
      <c r="M56" s="156"/>
      <c r="N56" s="124"/>
      <c r="O56" s="156"/>
      <c r="P56" s="124"/>
      <c r="Q56" s="156"/>
      <c r="R56" s="124"/>
      <c r="S56" s="156"/>
      <c r="T56" s="125"/>
      <c r="U56" s="153">
        <f t="shared" si="5"/>
        <v>0</v>
      </c>
      <c r="V56" s="155">
        <f t="shared" si="6"/>
        <v>0</v>
      </c>
      <c r="W56" s="121" t="str">
        <f t="shared" si="7"/>
        <v/>
      </c>
      <c r="X56" s="121" t="str">
        <f t="shared" si="8"/>
        <v/>
      </c>
    </row>
    <row r="57" spans="1:24" x14ac:dyDescent="0.25">
      <c r="A57" s="153">
        <v>14</v>
      </c>
      <c r="B57" s="121" t="s">
        <v>176</v>
      </c>
      <c r="C57" s="184">
        <v>0.39583333333333331</v>
      </c>
      <c r="D57" s="79" t="s">
        <v>13</v>
      </c>
      <c r="E57" s="122" t="str">
        <f t="shared" si="3"/>
        <v>Grace Looney</v>
      </c>
      <c r="F57" s="122" t="s">
        <v>8</v>
      </c>
      <c r="G57" s="122" t="str">
        <f t="shared" si="4"/>
        <v>Anaïs Raomain</v>
      </c>
      <c r="H57" s="171" t="s">
        <v>6</v>
      </c>
      <c r="I57" s="174" t="s">
        <v>13</v>
      </c>
      <c r="J57" s="122" t="str">
        <f>VLOOKUP(I57,'Girls 0708 - 2'!$A$5:$I$14,2)</f>
        <v>Anjali Singh</v>
      </c>
      <c r="K57" s="123"/>
      <c r="L57" s="124"/>
      <c r="M57" s="156"/>
      <c r="N57" s="124"/>
      <c r="O57" s="156"/>
      <c r="P57" s="124"/>
      <c r="Q57" s="156"/>
      <c r="R57" s="124"/>
      <c r="S57" s="156"/>
      <c r="T57" s="125"/>
      <c r="U57" s="153">
        <f t="shared" si="5"/>
        <v>0</v>
      </c>
      <c r="V57" s="155">
        <f t="shared" si="6"/>
        <v>0</v>
      </c>
      <c r="W57" s="121" t="str">
        <f t="shared" si="7"/>
        <v/>
      </c>
      <c r="X57" s="121" t="str">
        <f t="shared" si="8"/>
        <v/>
      </c>
    </row>
    <row r="58" spans="1:24" x14ac:dyDescent="0.25">
      <c r="A58" s="153">
        <v>15</v>
      </c>
      <c r="B58" s="121" t="s">
        <v>176</v>
      </c>
      <c r="C58" s="184">
        <v>0.39583333333333331</v>
      </c>
      <c r="D58" s="79" t="s">
        <v>4</v>
      </c>
      <c r="E58" s="122" t="str">
        <f t="shared" si="3"/>
        <v>Lotte Leysens</v>
      </c>
      <c r="F58" s="122" t="s">
        <v>8</v>
      </c>
      <c r="G58" s="122" t="str">
        <f t="shared" si="4"/>
        <v>Lotte Nuyttens</v>
      </c>
      <c r="H58" s="171" t="s">
        <v>5</v>
      </c>
      <c r="I58" s="174" t="s">
        <v>69</v>
      </c>
      <c r="J58" s="122" t="str">
        <f>VLOOKUP(I58,'Girls 0708 - 2'!$A$5:$I$14,2)</f>
        <v>Koba De Zaeyer</v>
      </c>
      <c r="K58" s="123"/>
      <c r="L58" s="124"/>
      <c r="M58" s="156"/>
      <c r="N58" s="124"/>
      <c r="O58" s="156"/>
      <c r="P58" s="124"/>
      <c r="Q58" s="156"/>
      <c r="R58" s="124"/>
      <c r="S58" s="156"/>
      <c r="T58" s="125"/>
      <c r="U58" s="153">
        <f t="shared" si="5"/>
        <v>0</v>
      </c>
      <c r="V58" s="155">
        <f t="shared" si="6"/>
        <v>0</v>
      </c>
      <c r="W58" s="121" t="str">
        <f t="shared" si="7"/>
        <v/>
      </c>
      <c r="X58" s="121" t="str">
        <f t="shared" si="8"/>
        <v/>
      </c>
    </row>
    <row r="59" spans="1:24" x14ac:dyDescent="0.25">
      <c r="A59" s="153">
        <v>11</v>
      </c>
      <c r="B59" s="121" t="s">
        <v>176</v>
      </c>
      <c r="C59" s="184">
        <v>0.43055555555555558</v>
      </c>
      <c r="D59" s="79" t="s">
        <v>12</v>
      </c>
      <c r="E59" s="122" t="str">
        <f t="shared" si="3"/>
        <v>Iris Leskens</v>
      </c>
      <c r="F59" s="122" t="s">
        <v>8</v>
      </c>
      <c r="G59" s="122" t="str">
        <f t="shared" si="4"/>
        <v>Lotte Nuyttens</v>
      </c>
      <c r="H59" s="171" t="s">
        <v>5</v>
      </c>
      <c r="I59" s="174" t="s">
        <v>1</v>
      </c>
      <c r="J59" s="122" t="str">
        <f>VLOOKUP(I59,'Girls 0708 - 2'!$A$5:$I$14,2)</f>
        <v>Manoe Labaere</v>
      </c>
      <c r="K59" s="123"/>
      <c r="L59" s="124"/>
      <c r="M59" s="156"/>
      <c r="N59" s="124"/>
      <c r="O59" s="156"/>
      <c r="P59" s="124"/>
      <c r="Q59" s="156"/>
      <c r="R59" s="124"/>
      <c r="S59" s="156"/>
      <c r="T59" s="125"/>
      <c r="U59" s="153">
        <f t="shared" si="5"/>
        <v>0</v>
      </c>
      <c r="V59" s="155">
        <f t="shared" si="6"/>
        <v>0</v>
      </c>
      <c r="W59" s="121" t="str">
        <f t="shared" si="7"/>
        <v/>
      </c>
      <c r="X59" s="121" t="str">
        <f t="shared" si="8"/>
        <v/>
      </c>
    </row>
    <row r="60" spans="1:24" x14ac:dyDescent="0.25">
      <c r="A60" s="153">
        <v>12</v>
      </c>
      <c r="B60" s="121" t="s">
        <v>176</v>
      </c>
      <c r="C60" s="184">
        <v>0.43055555555555558</v>
      </c>
      <c r="D60" s="79" t="s">
        <v>6</v>
      </c>
      <c r="E60" s="122" t="str">
        <f t="shared" si="3"/>
        <v>Anaïs Raomain</v>
      </c>
      <c r="F60" s="122" t="s">
        <v>8</v>
      </c>
      <c r="G60" s="122" t="str">
        <f t="shared" si="4"/>
        <v>Lotte Leysens</v>
      </c>
      <c r="H60" s="171" t="s">
        <v>4</v>
      </c>
      <c r="I60" s="174" t="s">
        <v>2</v>
      </c>
      <c r="J60" s="122" t="str">
        <f>VLOOKUP(I60,'Girls 0708 - 2'!$A$5:$I$14,2)</f>
        <v>Sanne Van Der Schoot</v>
      </c>
      <c r="K60" s="123"/>
      <c r="L60" s="124"/>
      <c r="M60" s="156"/>
      <c r="N60" s="124"/>
      <c r="O60" s="156"/>
      <c r="P60" s="124"/>
      <c r="Q60" s="156"/>
      <c r="R60" s="124"/>
      <c r="S60" s="156"/>
      <c r="T60" s="125"/>
      <c r="U60" s="153">
        <f t="shared" si="5"/>
        <v>0</v>
      </c>
      <c r="V60" s="155">
        <f t="shared" si="6"/>
        <v>0</v>
      </c>
      <c r="W60" s="121" t="str">
        <f t="shared" si="7"/>
        <v/>
      </c>
      <c r="X60" s="121" t="str">
        <f t="shared" si="8"/>
        <v/>
      </c>
    </row>
    <row r="61" spans="1:24" x14ac:dyDescent="0.25">
      <c r="A61" s="153">
        <v>13</v>
      </c>
      <c r="B61" s="121" t="s">
        <v>176</v>
      </c>
      <c r="C61" s="184">
        <v>0.43055555555555558</v>
      </c>
      <c r="D61" s="79" t="s">
        <v>1</v>
      </c>
      <c r="E61" s="122" t="str">
        <f t="shared" si="3"/>
        <v>Lily Laffineur</v>
      </c>
      <c r="F61" s="122" t="s">
        <v>8</v>
      </c>
      <c r="G61" s="122" t="str">
        <f t="shared" si="4"/>
        <v>Grace Looney</v>
      </c>
      <c r="H61" s="171" t="s">
        <v>13</v>
      </c>
      <c r="I61" s="174" t="s">
        <v>3</v>
      </c>
      <c r="J61" s="122" t="str">
        <f>VLOOKUP(I61,'Girls 0708 - 2'!$A$5:$I$14,2)</f>
        <v>Lessia Lewyckyj</v>
      </c>
      <c r="K61" s="123"/>
      <c r="L61" s="124"/>
      <c r="M61" s="156"/>
      <c r="N61" s="124"/>
      <c r="O61" s="156"/>
      <c r="P61" s="124"/>
      <c r="Q61" s="156"/>
      <c r="R61" s="124"/>
      <c r="S61" s="156"/>
      <c r="T61" s="125"/>
      <c r="U61" s="153">
        <f t="shared" si="5"/>
        <v>0</v>
      </c>
      <c r="V61" s="155">
        <f t="shared" si="6"/>
        <v>0</v>
      </c>
      <c r="W61" s="121" t="str">
        <f t="shared" si="7"/>
        <v/>
      </c>
      <c r="X61" s="121" t="str">
        <f t="shared" si="8"/>
        <v/>
      </c>
    </row>
    <row r="62" spans="1:24" x14ac:dyDescent="0.25">
      <c r="A62" s="153">
        <v>14</v>
      </c>
      <c r="B62" s="121" t="s">
        <v>176</v>
      </c>
      <c r="C62" s="184">
        <v>0.43055555555555558</v>
      </c>
      <c r="D62" s="79" t="s">
        <v>69</v>
      </c>
      <c r="E62" s="122" t="str">
        <f t="shared" si="3"/>
        <v>Lilah Chambet-Weil</v>
      </c>
      <c r="F62" s="122" t="s">
        <v>8</v>
      </c>
      <c r="G62" s="122" t="str">
        <f t="shared" si="4"/>
        <v>Soleane Betrancourt</v>
      </c>
      <c r="H62" s="171" t="s">
        <v>2</v>
      </c>
      <c r="I62" s="174" t="s">
        <v>4</v>
      </c>
      <c r="J62" s="122" t="str">
        <f>VLOOKUP(I62,'Girls 0708 - 2'!$A$5:$I$14,2)</f>
        <v>Evy Vandecasteele</v>
      </c>
      <c r="K62" s="123"/>
      <c r="L62" s="124"/>
      <c r="M62" s="156"/>
      <c r="N62" s="124"/>
      <c r="O62" s="156"/>
      <c r="P62" s="124"/>
      <c r="Q62" s="156"/>
      <c r="R62" s="124"/>
      <c r="S62" s="156"/>
      <c r="T62" s="125"/>
      <c r="U62" s="153">
        <f t="shared" si="5"/>
        <v>0</v>
      </c>
      <c r="V62" s="155">
        <f t="shared" si="6"/>
        <v>0</v>
      </c>
      <c r="W62" s="121" t="str">
        <f t="shared" si="7"/>
        <v/>
      </c>
      <c r="X62" s="121" t="str">
        <f t="shared" si="8"/>
        <v/>
      </c>
    </row>
    <row r="63" spans="1:24" ht="15.75" thickBot="1" x14ac:dyDescent="0.3">
      <c r="A63" s="157">
        <v>15</v>
      </c>
      <c r="B63" s="126" t="s">
        <v>176</v>
      </c>
      <c r="C63" s="185">
        <v>0.43055555555555558</v>
      </c>
      <c r="D63" s="28" t="s">
        <v>7</v>
      </c>
      <c r="E63" s="127" t="str">
        <f t="shared" si="3"/>
        <v>Rachelle Hazée</v>
      </c>
      <c r="F63" s="127" t="s">
        <v>8</v>
      </c>
      <c r="G63" s="127" t="str">
        <f t="shared" si="4"/>
        <v>Lynn Schijven</v>
      </c>
      <c r="H63" s="172" t="s">
        <v>3</v>
      </c>
      <c r="I63" s="175" t="s">
        <v>5</v>
      </c>
      <c r="J63" s="127" t="str">
        <f>VLOOKUP(I63,'Girls 0708 - 2'!$A$5:$I$14,2)</f>
        <v>Enisa Sadikovic</v>
      </c>
      <c r="K63" s="128"/>
      <c r="L63" s="129"/>
      <c r="M63" s="160"/>
      <c r="N63" s="129"/>
      <c r="O63" s="160"/>
      <c r="P63" s="129"/>
      <c r="Q63" s="160"/>
      <c r="R63" s="129"/>
      <c r="S63" s="160"/>
      <c r="T63" s="130"/>
      <c r="U63" s="157">
        <f t="shared" si="5"/>
        <v>0</v>
      </c>
      <c r="V63" s="159">
        <f t="shared" si="6"/>
        <v>0</v>
      </c>
      <c r="W63" s="126" t="str">
        <f t="shared" si="7"/>
        <v/>
      </c>
      <c r="X63" s="126" t="str">
        <f t="shared" si="8"/>
        <v/>
      </c>
    </row>
    <row r="64" spans="1:24" x14ac:dyDescent="0.25"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</row>
    <row r="65" spans="7:23" x14ac:dyDescent="0.25"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</row>
    <row r="66" spans="7:23" x14ac:dyDescent="0.25"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</row>
    <row r="67" spans="7:23" x14ac:dyDescent="0.25"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</row>
    <row r="68" spans="7:23" x14ac:dyDescent="0.25"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</row>
    <row r="69" spans="7:23" x14ac:dyDescent="0.25"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</row>
    <row r="70" spans="7:23" x14ac:dyDescent="0.25"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</row>
  </sheetData>
  <mergeCells count="69">
    <mergeCell ref="B15:E15"/>
    <mergeCell ref="F15:G15"/>
    <mergeCell ref="A1:X1"/>
    <mergeCell ref="A3:I3"/>
    <mergeCell ref="K3:X3"/>
    <mergeCell ref="B4:E4"/>
    <mergeCell ref="H4:I4"/>
    <mergeCell ref="O4:P4"/>
    <mergeCell ref="Q4:X4"/>
    <mergeCell ref="F4:G4"/>
    <mergeCell ref="B5:E5"/>
    <mergeCell ref="H5:I5"/>
    <mergeCell ref="O5:P5"/>
    <mergeCell ref="Q5:X5"/>
    <mergeCell ref="B6:E6"/>
    <mergeCell ref="H6:I6"/>
    <mergeCell ref="O6:P6"/>
    <mergeCell ref="Q6:X6"/>
    <mergeCell ref="F5:G5"/>
    <mergeCell ref="F6:G6"/>
    <mergeCell ref="B7:E7"/>
    <mergeCell ref="H7:I7"/>
    <mergeCell ref="O7:P7"/>
    <mergeCell ref="Q7:X7"/>
    <mergeCell ref="B8:E8"/>
    <mergeCell ref="H8:I8"/>
    <mergeCell ref="O8:P8"/>
    <mergeCell ref="Q8:X8"/>
    <mergeCell ref="F7:G7"/>
    <mergeCell ref="F8:G8"/>
    <mergeCell ref="B9:E9"/>
    <mergeCell ref="H9:I9"/>
    <mergeCell ref="O9:P9"/>
    <mergeCell ref="Q9:X9"/>
    <mergeCell ref="B10:E10"/>
    <mergeCell ref="H10:I10"/>
    <mergeCell ref="O10:P10"/>
    <mergeCell ref="Q10:X10"/>
    <mergeCell ref="F9:G9"/>
    <mergeCell ref="F10:G10"/>
    <mergeCell ref="Q14:X14"/>
    <mergeCell ref="B11:E11"/>
    <mergeCell ref="H11:I11"/>
    <mergeCell ref="O11:P11"/>
    <mergeCell ref="Q11:X11"/>
    <mergeCell ref="B12:E12"/>
    <mergeCell ref="H12:I12"/>
    <mergeCell ref="O12:P12"/>
    <mergeCell ref="Q12:X12"/>
    <mergeCell ref="F11:G11"/>
    <mergeCell ref="F12:G12"/>
    <mergeCell ref="F13:G13"/>
    <mergeCell ref="F14:G14"/>
    <mergeCell ref="Q18:R18"/>
    <mergeCell ref="S18:T18"/>
    <mergeCell ref="U18:V18"/>
    <mergeCell ref="B13:E13"/>
    <mergeCell ref="H13:I13"/>
    <mergeCell ref="A17:H17"/>
    <mergeCell ref="D18:H18"/>
    <mergeCell ref="I18:J18"/>
    <mergeCell ref="K18:L18"/>
    <mergeCell ref="M18:N18"/>
    <mergeCell ref="O18:P18"/>
    <mergeCell ref="O13:P13"/>
    <mergeCell ref="Q13:X13"/>
    <mergeCell ref="B14:E14"/>
    <mergeCell ref="H14:I14"/>
    <mergeCell ref="O14:P14"/>
  </mergeCells>
  <pageMargins left="0.7" right="0.7" top="0.75" bottom="0.75" header="0.3" footer="0.3"/>
  <pageSetup paperSize="9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>
    <tabColor rgb="FF92D050"/>
    <pageSetUpPr fitToPage="1"/>
  </sheetPr>
  <dimension ref="A1:Y70"/>
  <sheetViews>
    <sheetView topLeftCell="A34" zoomScaleNormal="100" workbookViewId="0">
      <selection activeCell="K53" sqref="K53"/>
    </sheetView>
  </sheetViews>
  <sheetFormatPr defaultColWidth="9" defaultRowHeight="15" x14ac:dyDescent="0.25"/>
  <cols>
    <col min="1" max="2" width="5.140625" style="114" customWidth="1"/>
    <col min="3" max="3" width="8" style="114" customWidth="1"/>
    <col min="4" max="4" width="4.5703125" style="114" customWidth="1"/>
    <col min="5" max="5" width="20.7109375" style="114" customWidth="1"/>
    <col min="6" max="6" width="4.5703125" style="114" customWidth="1"/>
    <col min="7" max="7" width="20.7109375" style="114" customWidth="1"/>
    <col min="8" max="9" width="4.5703125" style="114" customWidth="1"/>
    <col min="10" max="10" width="20.7109375" style="114" customWidth="1"/>
    <col min="11" max="20" width="4.28515625" style="114" customWidth="1"/>
    <col min="21" max="22" width="5.7109375" style="114" customWidth="1"/>
    <col min="23" max="23" width="5.85546875" style="114" customWidth="1"/>
    <col min="24" max="24" width="5.85546875" style="99" customWidth="1"/>
    <col min="25" max="16384" width="9" style="99"/>
  </cols>
  <sheetData>
    <row r="1" spans="1:25" ht="31.5" x14ac:dyDescent="0.5">
      <c r="A1" s="244" t="s">
        <v>168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2" spans="1:25" ht="18.75" customHeight="1" thickBot="1" x14ac:dyDescent="0.55000000000000004">
      <c r="A2" s="165"/>
      <c r="B2" s="165"/>
      <c r="C2" s="165"/>
      <c r="D2" s="165"/>
      <c r="E2" s="176" t="s">
        <v>173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5" s="102" customFormat="1" ht="19.5" thickBot="1" x14ac:dyDescent="0.35">
      <c r="A3" s="331" t="s">
        <v>63</v>
      </c>
      <c r="B3" s="332"/>
      <c r="C3" s="332"/>
      <c r="D3" s="332"/>
      <c r="E3" s="332"/>
      <c r="F3" s="332"/>
      <c r="G3" s="332"/>
      <c r="H3" s="332"/>
      <c r="I3" s="333"/>
      <c r="J3" s="101"/>
      <c r="K3" s="334" t="s">
        <v>64</v>
      </c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6"/>
    </row>
    <row r="4" spans="1:25" ht="15.75" thickBot="1" x14ac:dyDescent="0.3">
      <c r="A4" s="103" t="s">
        <v>0</v>
      </c>
      <c r="B4" s="337" t="s">
        <v>47</v>
      </c>
      <c r="C4" s="338"/>
      <c r="D4" s="338"/>
      <c r="E4" s="339"/>
      <c r="F4" s="242" t="s">
        <v>41</v>
      </c>
      <c r="G4" s="345"/>
      <c r="H4" s="337" t="s">
        <v>44</v>
      </c>
      <c r="I4" s="339"/>
      <c r="J4" s="154"/>
      <c r="K4" s="105" t="s">
        <v>59</v>
      </c>
      <c r="L4" s="105" t="s">
        <v>60</v>
      </c>
      <c r="M4" s="105" t="s">
        <v>61</v>
      </c>
      <c r="N4" s="105" t="s">
        <v>62</v>
      </c>
      <c r="O4" s="340" t="s">
        <v>45</v>
      </c>
      <c r="P4" s="341"/>
      <c r="Q4" s="342" t="s">
        <v>47</v>
      </c>
      <c r="R4" s="343"/>
      <c r="S4" s="343"/>
      <c r="T4" s="343"/>
      <c r="U4" s="343"/>
      <c r="V4" s="343"/>
      <c r="W4" s="343"/>
      <c r="X4" s="344"/>
    </row>
    <row r="5" spans="1:25" ht="15.75" thickBot="1" x14ac:dyDescent="0.3">
      <c r="A5" s="106" t="s">
        <v>1</v>
      </c>
      <c r="B5" s="285" t="s">
        <v>34</v>
      </c>
      <c r="C5" s="325"/>
      <c r="D5" s="325"/>
      <c r="E5" s="325"/>
      <c r="F5" s="287" t="s">
        <v>66</v>
      </c>
      <c r="G5" s="325"/>
      <c r="H5" s="325">
        <v>2007</v>
      </c>
      <c r="I5" s="346"/>
      <c r="J5" s="154"/>
      <c r="K5" s="153">
        <f t="shared" ref="K5:K14" si="0">COUNTIF($W$19:$W$63,A5)</f>
        <v>5</v>
      </c>
      <c r="L5" s="162">
        <f t="shared" ref="L5:L14" si="1">COUNTIF($X$19:$X$63,A5)</f>
        <v>2</v>
      </c>
      <c r="M5" s="164"/>
      <c r="N5" s="164"/>
      <c r="O5" s="347"/>
      <c r="P5" s="347"/>
      <c r="Q5" s="329" t="str">
        <f>B5</f>
        <v>Manoe Labaere</v>
      </c>
      <c r="R5" s="329"/>
      <c r="S5" s="329"/>
      <c r="T5" s="329"/>
      <c r="U5" s="329"/>
      <c r="V5" s="329"/>
      <c r="W5" s="329"/>
      <c r="X5" s="348"/>
    </row>
    <row r="6" spans="1:25" ht="15.75" thickBot="1" x14ac:dyDescent="0.3">
      <c r="A6" s="106" t="s">
        <v>2</v>
      </c>
      <c r="B6" s="280" t="s">
        <v>124</v>
      </c>
      <c r="C6" s="313"/>
      <c r="D6" s="313"/>
      <c r="E6" s="313"/>
      <c r="F6" s="282" t="s">
        <v>147</v>
      </c>
      <c r="G6" s="313"/>
      <c r="H6" s="313">
        <v>2007</v>
      </c>
      <c r="I6" s="314"/>
      <c r="J6" s="154"/>
      <c r="K6" s="153">
        <f t="shared" si="0"/>
        <v>6</v>
      </c>
      <c r="L6" s="154">
        <f t="shared" si="1"/>
        <v>1</v>
      </c>
      <c r="M6" s="156"/>
      <c r="N6" s="156"/>
      <c r="O6" s="317"/>
      <c r="P6" s="317"/>
      <c r="Q6" s="318" t="str">
        <f t="shared" ref="Q6:Q14" si="2">B6</f>
        <v>Sanne Van Der Schoot</v>
      </c>
      <c r="R6" s="318"/>
      <c r="S6" s="318"/>
      <c r="T6" s="318"/>
      <c r="U6" s="318"/>
      <c r="V6" s="318"/>
      <c r="W6" s="318"/>
      <c r="X6" s="319"/>
    </row>
    <row r="7" spans="1:25" ht="15.75" thickBot="1" x14ac:dyDescent="0.3">
      <c r="A7" s="106" t="s">
        <v>3</v>
      </c>
      <c r="B7" s="280" t="s">
        <v>74</v>
      </c>
      <c r="C7" s="313"/>
      <c r="D7" s="313"/>
      <c r="E7" s="313"/>
      <c r="F7" s="282" t="s">
        <v>143</v>
      </c>
      <c r="G7" s="313"/>
      <c r="H7" s="313">
        <v>2009</v>
      </c>
      <c r="I7" s="314"/>
      <c r="J7" s="154"/>
      <c r="K7" s="153">
        <f t="shared" si="0"/>
        <v>3</v>
      </c>
      <c r="L7" s="154">
        <f t="shared" si="1"/>
        <v>5</v>
      </c>
      <c r="M7" s="156"/>
      <c r="N7" s="156"/>
      <c r="O7" s="317"/>
      <c r="P7" s="317"/>
      <c r="Q7" s="318" t="str">
        <f t="shared" si="2"/>
        <v>Lessia Lewyckyj</v>
      </c>
      <c r="R7" s="318"/>
      <c r="S7" s="318"/>
      <c r="T7" s="318"/>
      <c r="U7" s="318"/>
      <c r="V7" s="318"/>
      <c r="W7" s="318"/>
      <c r="X7" s="319"/>
    </row>
    <row r="8" spans="1:25" ht="15.75" thickBot="1" x14ac:dyDescent="0.3">
      <c r="A8" s="106" t="s">
        <v>4</v>
      </c>
      <c r="B8" s="280" t="s">
        <v>39</v>
      </c>
      <c r="C8" s="313"/>
      <c r="D8" s="313"/>
      <c r="E8" s="313"/>
      <c r="F8" s="282" t="s">
        <v>14</v>
      </c>
      <c r="G8" s="313"/>
      <c r="H8" s="313">
        <v>2008</v>
      </c>
      <c r="I8" s="314"/>
      <c r="J8" s="154"/>
      <c r="K8" s="153">
        <f t="shared" si="0"/>
        <v>3</v>
      </c>
      <c r="L8" s="154">
        <f t="shared" si="1"/>
        <v>4</v>
      </c>
      <c r="M8" s="156"/>
      <c r="N8" s="156"/>
      <c r="O8" s="317"/>
      <c r="P8" s="317"/>
      <c r="Q8" s="318" t="str">
        <f t="shared" si="2"/>
        <v>Evy Vandecasteele</v>
      </c>
      <c r="R8" s="318"/>
      <c r="S8" s="318"/>
      <c r="T8" s="318"/>
      <c r="U8" s="318"/>
      <c r="V8" s="318"/>
      <c r="W8" s="318"/>
      <c r="X8" s="319"/>
    </row>
    <row r="9" spans="1:25" ht="15.75" thickBot="1" x14ac:dyDescent="0.3">
      <c r="A9" s="106" t="s">
        <v>5</v>
      </c>
      <c r="B9" s="280" t="s">
        <v>116</v>
      </c>
      <c r="C9" s="313"/>
      <c r="D9" s="313"/>
      <c r="E9" s="313"/>
      <c r="F9" s="282" t="s">
        <v>151</v>
      </c>
      <c r="G9" s="313"/>
      <c r="H9" s="313">
        <v>2007</v>
      </c>
      <c r="I9" s="314"/>
      <c r="J9" s="154"/>
      <c r="K9" s="153">
        <f t="shared" si="0"/>
        <v>7</v>
      </c>
      <c r="L9" s="154">
        <f t="shared" si="1"/>
        <v>0</v>
      </c>
      <c r="M9" s="156"/>
      <c r="N9" s="156"/>
      <c r="O9" s="317"/>
      <c r="P9" s="317"/>
      <c r="Q9" s="318" t="str">
        <f>B9</f>
        <v>Enisa Sadikovic</v>
      </c>
      <c r="R9" s="318"/>
      <c r="S9" s="318"/>
      <c r="T9" s="318"/>
      <c r="U9" s="318"/>
      <c r="V9" s="318"/>
      <c r="W9" s="318"/>
      <c r="X9" s="319"/>
    </row>
    <row r="10" spans="1:25" ht="15.75" thickBot="1" x14ac:dyDescent="0.3">
      <c r="A10" s="106" t="s">
        <v>6</v>
      </c>
      <c r="B10" s="280" t="s">
        <v>110</v>
      </c>
      <c r="C10" s="313"/>
      <c r="D10" s="313"/>
      <c r="E10" s="313"/>
      <c r="F10" s="282" t="s">
        <v>142</v>
      </c>
      <c r="G10" s="313"/>
      <c r="H10" s="313">
        <v>2010</v>
      </c>
      <c r="I10" s="314"/>
      <c r="J10" s="154"/>
      <c r="K10" s="153">
        <f t="shared" si="0"/>
        <v>1</v>
      </c>
      <c r="L10" s="154">
        <f t="shared" si="1"/>
        <v>6</v>
      </c>
      <c r="M10" s="156"/>
      <c r="N10" s="156"/>
      <c r="O10" s="317"/>
      <c r="P10" s="317"/>
      <c r="Q10" s="318" t="str">
        <f>B10</f>
        <v>Nore Colla</v>
      </c>
      <c r="R10" s="318"/>
      <c r="S10" s="318"/>
      <c r="T10" s="318"/>
      <c r="U10" s="318"/>
      <c r="V10" s="318"/>
      <c r="W10" s="318"/>
      <c r="X10" s="319"/>
    </row>
    <row r="11" spans="1:25" ht="15.75" thickBot="1" x14ac:dyDescent="0.3">
      <c r="A11" s="106" t="s">
        <v>7</v>
      </c>
      <c r="B11" s="280" t="s">
        <v>180</v>
      </c>
      <c r="C11" s="313"/>
      <c r="D11" s="313"/>
      <c r="E11" s="313"/>
      <c r="F11" s="282"/>
      <c r="G11" s="313"/>
      <c r="H11" s="313"/>
      <c r="I11" s="314"/>
      <c r="J11" s="154"/>
      <c r="K11" s="153">
        <f t="shared" si="0"/>
        <v>0</v>
      </c>
      <c r="L11" s="154">
        <f t="shared" si="1"/>
        <v>9</v>
      </c>
      <c r="M11" s="156"/>
      <c r="N11" s="156"/>
      <c r="O11" s="317"/>
      <c r="P11" s="317"/>
      <c r="Q11" s="318" t="str">
        <f t="shared" si="2"/>
        <v>Bye</v>
      </c>
      <c r="R11" s="318"/>
      <c r="S11" s="318"/>
      <c r="T11" s="318"/>
      <c r="U11" s="318"/>
      <c r="V11" s="318"/>
      <c r="W11" s="318"/>
      <c r="X11" s="319"/>
    </row>
    <row r="12" spans="1:25" ht="15.75" thickBot="1" x14ac:dyDescent="0.3">
      <c r="A12" s="106" t="s">
        <v>12</v>
      </c>
      <c r="B12" s="280" t="s">
        <v>25</v>
      </c>
      <c r="C12" s="313"/>
      <c r="D12" s="313"/>
      <c r="E12" s="313"/>
      <c r="F12" s="282" t="s">
        <v>146</v>
      </c>
      <c r="G12" s="313"/>
      <c r="H12" s="313">
        <v>2007</v>
      </c>
      <c r="I12" s="314"/>
      <c r="J12" s="154"/>
      <c r="K12" s="153">
        <f t="shared" si="0"/>
        <v>7</v>
      </c>
      <c r="L12" s="154">
        <f t="shared" si="1"/>
        <v>1</v>
      </c>
      <c r="M12" s="156"/>
      <c r="N12" s="156"/>
      <c r="O12" s="317"/>
      <c r="P12" s="317"/>
      <c r="Q12" s="318" t="str">
        <f>B12</f>
        <v>Clara Ceulemans</v>
      </c>
      <c r="R12" s="318"/>
      <c r="S12" s="318"/>
      <c r="T12" s="318"/>
      <c r="U12" s="318"/>
      <c r="V12" s="318"/>
      <c r="W12" s="318"/>
      <c r="X12" s="319"/>
    </row>
    <row r="13" spans="1:25" ht="15.75" thickBot="1" x14ac:dyDescent="0.3">
      <c r="A13" s="106" t="s">
        <v>13</v>
      </c>
      <c r="B13" s="280" t="s">
        <v>98</v>
      </c>
      <c r="C13" s="313"/>
      <c r="D13" s="313"/>
      <c r="E13" s="313"/>
      <c r="F13" s="282" t="s">
        <v>152</v>
      </c>
      <c r="G13" s="313"/>
      <c r="H13" s="313">
        <v>2007</v>
      </c>
      <c r="I13" s="314"/>
      <c r="J13" s="154"/>
      <c r="K13" s="153">
        <f t="shared" si="0"/>
        <v>2</v>
      </c>
      <c r="L13" s="154">
        <f t="shared" si="1"/>
        <v>5</v>
      </c>
      <c r="M13" s="156"/>
      <c r="N13" s="156"/>
      <c r="O13" s="317"/>
      <c r="P13" s="317"/>
      <c r="Q13" s="318" t="str">
        <f>B13</f>
        <v>Anjali Singh</v>
      </c>
      <c r="R13" s="318"/>
      <c r="S13" s="318"/>
      <c r="T13" s="318"/>
      <c r="U13" s="318"/>
      <c r="V13" s="318"/>
      <c r="W13" s="318"/>
      <c r="X13" s="319"/>
    </row>
    <row r="14" spans="1:25" ht="15.75" thickBot="1" x14ac:dyDescent="0.3">
      <c r="A14" s="26" t="s">
        <v>69</v>
      </c>
      <c r="B14" s="271" t="s">
        <v>131</v>
      </c>
      <c r="C14" s="320"/>
      <c r="D14" s="320"/>
      <c r="E14" s="320"/>
      <c r="F14" s="273" t="s">
        <v>71</v>
      </c>
      <c r="G14" s="320"/>
      <c r="H14" s="320">
        <v>2007</v>
      </c>
      <c r="I14" s="321"/>
      <c r="J14" s="154"/>
      <c r="K14" s="157">
        <f t="shared" si="0"/>
        <v>3</v>
      </c>
      <c r="L14" s="158">
        <f t="shared" si="1"/>
        <v>4</v>
      </c>
      <c r="M14" s="160"/>
      <c r="N14" s="160"/>
      <c r="O14" s="322"/>
      <c r="P14" s="322"/>
      <c r="Q14" s="323" t="str">
        <f t="shared" si="2"/>
        <v>Koba De Zaeyer</v>
      </c>
      <c r="R14" s="323"/>
      <c r="S14" s="323"/>
      <c r="T14" s="323"/>
      <c r="U14" s="323"/>
      <c r="V14" s="323"/>
      <c r="W14" s="323"/>
      <c r="X14" s="324"/>
    </row>
    <row r="15" spans="1:25" x14ac:dyDescent="0.25">
      <c r="A15" s="99"/>
      <c r="B15" s="326" t="s">
        <v>182</v>
      </c>
      <c r="C15" s="327"/>
      <c r="D15" s="327"/>
      <c r="E15" s="327"/>
      <c r="F15" s="328" t="s">
        <v>183</v>
      </c>
      <c r="G15" s="329"/>
      <c r="H15" s="99"/>
      <c r="I15" s="99"/>
      <c r="J15" s="99"/>
      <c r="K15" s="99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</row>
    <row r="16" spans="1:25" ht="15.75" thickBot="1" x14ac:dyDescent="0.3">
      <c r="A16" s="99"/>
      <c r="B16" s="99"/>
      <c r="C16" s="99"/>
      <c r="E16" s="99"/>
      <c r="F16" s="99"/>
      <c r="G16" s="99"/>
      <c r="H16" s="99"/>
      <c r="I16" s="99"/>
      <c r="J16" s="99"/>
      <c r="K16" s="99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</row>
    <row r="17" spans="1:25" ht="15.75" thickBot="1" x14ac:dyDescent="0.3">
      <c r="A17" s="312" t="s">
        <v>65</v>
      </c>
      <c r="B17" s="309"/>
      <c r="C17" s="309"/>
      <c r="D17" s="309"/>
      <c r="E17" s="309"/>
      <c r="F17" s="309"/>
      <c r="G17" s="309"/>
      <c r="H17" s="311"/>
      <c r="I17" s="99"/>
      <c r="J17" s="176" t="s">
        <v>170</v>
      </c>
      <c r="K17" s="99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1:25" ht="15.75" thickBot="1" x14ac:dyDescent="0.3">
      <c r="A18" s="115" t="s">
        <v>46</v>
      </c>
      <c r="B18" s="152" t="s">
        <v>48</v>
      </c>
      <c r="C18" s="115" t="s">
        <v>42</v>
      </c>
      <c r="D18" s="315" t="s">
        <v>52</v>
      </c>
      <c r="E18" s="315"/>
      <c r="F18" s="315"/>
      <c r="G18" s="315"/>
      <c r="H18" s="315"/>
      <c r="I18" s="316" t="s">
        <v>53</v>
      </c>
      <c r="J18" s="315"/>
      <c r="K18" s="312" t="s">
        <v>54</v>
      </c>
      <c r="L18" s="310"/>
      <c r="M18" s="309" t="s">
        <v>55</v>
      </c>
      <c r="N18" s="310"/>
      <c r="O18" s="309" t="s">
        <v>56</v>
      </c>
      <c r="P18" s="310"/>
      <c r="Q18" s="309" t="s">
        <v>57</v>
      </c>
      <c r="R18" s="310"/>
      <c r="S18" s="309" t="s">
        <v>58</v>
      </c>
      <c r="T18" s="311"/>
      <c r="U18" s="312" t="s">
        <v>51</v>
      </c>
      <c r="V18" s="309"/>
      <c r="W18" s="115" t="s">
        <v>49</v>
      </c>
      <c r="X18" s="115" t="s">
        <v>50</v>
      </c>
    </row>
    <row r="19" spans="1:25" x14ac:dyDescent="0.25">
      <c r="A19" s="161">
        <v>11</v>
      </c>
      <c r="B19" s="116" t="s">
        <v>67</v>
      </c>
      <c r="C19" s="182">
        <v>0.57986111111111105</v>
      </c>
      <c r="D19" s="27" t="s">
        <v>12</v>
      </c>
      <c r="E19" s="117" t="str">
        <f t="shared" ref="E19:E63" si="3">VLOOKUP(D19,$A$5:$I$14,2)</f>
        <v>Clara Ceulemans</v>
      </c>
      <c r="F19" s="117" t="s">
        <v>8</v>
      </c>
      <c r="G19" s="117" t="str">
        <f t="shared" ref="G19:G63" si="4">VLOOKUP(H19,$A$5:$I$14,2)</f>
        <v>Nore Colla</v>
      </c>
      <c r="H19" s="170" t="s">
        <v>6</v>
      </c>
      <c r="I19" s="173" t="s">
        <v>1</v>
      </c>
      <c r="J19" s="117" t="str">
        <f>VLOOKUP(I19,'Girls 0708 - 1'!$A$5:$I$14,2)</f>
        <v>Lily Laffineur</v>
      </c>
      <c r="K19" s="118">
        <v>11</v>
      </c>
      <c r="L19" s="119">
        <v>3</v>
      </c>
      <c r="M19" s="164">
        <v>11</v>
      </c>
      <c r="N19" s="119">
        <v>5</v>
      </c>
      <c r="O19" s="164">
        <v>11</v>
      </c>
      <c r="P19" s="119">
        <v>6</v>
      </c>
      <c r="Q19" s="164"/>
      <c r="R19" s="119"/>
      <c r="S19" s="164"/>
      <c r="T19" s="120"/>
      <c r="U19" s="161">
        <f>IF(K19&gt;L19, 1, 0) + IF(M19&gt;N19, 1, 0) + IF(O19&gt;P19, 1, 0) + IF(Q19&gt;R19, 1, 0) + IF(S19&gt;T19, 1, 0)</f>
        <v>3</v>
      </c>
      <c r="V19" s="163">
        <f>IF(K19&lt;L19, 1, 0) + IF(M19&lt;N19, 1, 0) + IF(O19&lt;P19, 1, 0) + IF(Q19&lt;R19, 1, 0) + IF(S19&lt;T19, 1, 0)</f>
        <v>0</v>
      </c>
      <c r="W19" s="116" t="str">
        <f>IF(U19&gt;V19,D19,IF(U19&lt;V19,H19,""))</f>
        <v>H</v>
      </c>
      <c r="X19" s="116" t="str">
        <f>IF(U19&gt;V19,H19,IF(U19&lt;V19,D19,""))</f>
        <v>F</v>
      </c>
    </row>
    <row r="20" spans="1:25" x14ac:dyDescent="0.25">
      <c r="A20" s="153">
        <v>12</v>
      </c>
      <c r="B20" s="121" t="s">
        <v>67</v>
      </c>
      <c r="C20" s="183">
        <v>0.57986111111111105</v>
      </c>
      <c r="D20" s="79" t="s">
        <v>1</v>
      </c>
      <c r="E20" s="122" t="str">
        <f t="shared" si="3"/>
        <v>Manoe Labaere</v>
      </c>
      <c r="F20" s="122" t="s">
        <v>8</v>
      </c>
      <c r="G20" s="122" t="str">
        <f t="shared" si="4"/>
        <v>Enisa Sadikovic</v>
      </c>
      <c r="H20" s="171" t="s">
        <v>5</v>
      </c>
      <c r="I20" s="174" t="s">
        <v>2</v>
      </c>
      <c r="J20" s="122" t="str">
        <f>VLOOKUP(I20,'Girls 0708 - 1'!$A$5:$I$14,2)</f>
        <v>Soleane Betrancourt</v>
      </c>
      <c r="K20" s="123">
        <v>2</v>
      </c>
      <c r="L20" s="124">
        <v>11</v>
      </c>
      <c r="M20" s="156">
        <v>8</v>
      </c>
      <c r="N20" s="124">
        <v>11</v>
      </c>
      <c r="O20" s="156">
        <v>8</v>
      </c>
      <c r="P20" s="124">
        <v>11</v>
      </c>
      <c r="Q20" s="156"/>
      <c r="R20" s="124"/>
      <c r="S20" s="156"/>
      <c r="T20" s="125"/>
      <c r="U20" s="153">
        <f t="shared" ref="U20:U63" si="5">IF(K20&gt;L20, 1, 0) + IF(M20&gt;N20, 1, 0) + IF(O20&gt;P20, 1, 0) + IF(Q20&gt;R20, 1, 0) + IF(S20&gt;T20, 1, 0)</f>
        <v>0</v>
      </c>
      <c r="V20" s="155">
        <f t="shared" ref="V20:V62" si="6">IF(K20&lt;L20, 1, 0) + IF(M20&lt;N20, 1, 0) + IF(O20&lt;P20, 1, 0) + IF(Q20&lt;R20, 1, 0) + IF(S20&lt;T20, 1, 0)</f>
        <v>3</v>
      </c>
      <c r="W20" s="121" t="str">
        <f t="shared" ref="W20:W63" si="7">IF(U20&gt;V20,D20,IF(U20&lt;V20,H20,""))</f>
        <v>E</v>
      </c>
      <c r="X20" s="121" t="str">
        <f t="shared" ref="X20:X63" si="8">IF(U20&gt;V20,H20,IF(U20&lt;V20,D20,""))</f>
        <v>A</v>
      </c>
    </row>
    <row r="21" spans="1:25" x14ac:dyDescent="0.25">
      <c r="A21" s="153">
        <v>13</v>
      </c>
      <c r="B21" s="121" t="s">
        <v>67</v>
      </c>
      <c r="C21" s="183">
        <v>0.57986111111111105</v>
      </c>
      <c r="D21" s="79" t="s">
        <v>69</v>
      </c>
      <c r="E21" s="122" t="str">
        <f t="shared" si="3"/>
        <v>Koba De Zaeyer</v>
      </c>
      <c r="F21" s="122" t="s">
        <v>8</v>
      </c>
      <c r="G21" s="122" t="str">
        <f t="shared" si="4"/>
        <v>Evy Vandecasteele</v>
      </c>
      <c r="H21" s="171" t="s">
        <v>4</v>
      </c>
      <c r="I21" s="174" t="s">
        <v>3</v>
      </c>
      <c r="J21" s="122" t="str">
        <f>VLOOKUP(I21,'Girls 0708 - 1'!$A$5:$I$14,2)</f>
        <v>Lynn Schijven</v>
      </c>
      <c r="K21" s="123">
        <v>11</v>
      </c>
      <c r="L21" s="124">
        <v>9</v>
      </c>
      <c r="M21" s="156">
        <v>11</v>
      </c>
      <c r="N21" s="124">
        <v>7</v>
      </c>
      <c r="O21" s="156">
        <v>11</v>
      </c>
      <c r="P21" s="124">
        <v>9</v>
      </c>
      <c r="Q21" s="156"/>
      <c r="R21" s="124"/>
      <c r="S21" s="156"/>
      <c r="T21" s="125"/>
      <c r="U21" s="153">
        <f t="shared" si="5"/>
        <v>3</v>
      </c>
      <c r="V21" s="155">
        <f t="shared" si="6"/>
        <v>0</v>
      </c>
      <c r="W21" s="121" t="str">
        <f t="shared" si="7"/>
        <v>J</v>
      </c>
      <c r="X21" s="121" t="str">
        <f t="shared" si="8"/>
        <v>D</v>
      </c>
    </row>
    <row r="22" spans="1:25" x14ac:dyDescent="0.25">
      <c r="A22" s="153">
        <v>14</v>
      </c>
      <c r="B22" s="121" t="s">
        <v>67</v>
      </c>
      <c r="C22" s="183">
        <v>0.57986111111111105</v>
      </c>
      <c r="D22" s="79" t="s">
        <v>7</v>
      </c>
      <c r="E22" s="122" t="str">
        <f t="shared" si="3"/>
        <v>Bye</v>
      </c>
      <c r="F22" s="122" t="s">
        <v>8</v>
      </c>
      <c r="G22" s="122" t="str">
        <f t="shared" si="4"/>
        <v>Anjali Singh</v>
      </c>
      <c r="H22" s="171" t="s">
        <v>13</v>
      </c>
      <c r="I22" s="174" t="s">
        <v>4</v>
      </c>
      <c r="J22" s="122" t="str">
        <f>VLOOKUP(I22,'Girls 0708 - 1'!$A$5:$I$14,2)</f>
        <v>Lotte Leysens</v>
      </c>
      <c r="K22" s="200"/>
      <c r="L22" s="201" t="s">
        <v>179</v>
      </c>
      <c r="M22" s="156"/>
      <c r="N22" s="124"/>
      <c r="O22" s="156"/>
      <c r="P22" s="124"/>
      <c r="Q22" s="156"/>
      <c r="R22" s="124"/>
      <c r="S22" s="156"/>
      <c r="T22" s="125"/>
      <c r="U22" s="153">
        <f t="shared" si="5"/>
        <v>0</v>
      </c>
      <c r="V22" s="155">
        <v>3</v>
      </c>
      <c r="W22" s="121" t="str">
        <f t="shared" si="7"/>
        <v>I</v>
      </c>
      <c r="X22" s="121" t="str">
        <f t="shared" si="8"/>
        <v>G</v>
      </c>
    </row>
    <row r="23" spans="1:25" x14ac:dyDescent="0.25">
      <c r="A23" s="153">
        <v>15</v>
      </c>
      <c r="B23" s="121" t="s">
        <v>67</v>
      </c>
      <c r="C23" s="183">
        <v>0.57986111111111105</v>
      </c>
      <c r="D23" s="79" t="s">
        <v>3</v>
      </c>
      <c r="E23" s="122" t="str">
        <f t="shared" si="3"/>
        <v>Lessia Lewyckyj</v>
      </c>
      <c r="F23" s="122" t="s">
        <v>8</v>
      </c>
      <c r="G23" s="122" t="str">
        <f t="shared" si="4"/>
        <v>Sanne Van Der Schoot</v>
      </c>
      <c r="H23" s="171" t="s">
        <v>2</v>
      </c>
      <c r="I23" s="174" t="s">
        <v>5</v>
      </c>
      <c r="J23" s="122" t="str">
        <f>VLOOKUP(I23,'Girls 0708 - 1'!$A$5:$I$14,2)</f>
        <v>Lotte Nuyttens</v>
      </c>
      <c r="K23" s="123">
        <v>11</v>
      </c>
      <c r="L23" s="124">
        <v>13</v>
      </c>
      <c r="M23" s="156">
        <v>7</v>
      </c>
      <c r="N23" s="124">
        <v>11</v>
      </c>
      <c r="O23" s="156">
        <v>6</v>
      </c>
      <c r="P23" s="124">
        <v>11</v>
      </c>
      <c r="Q23" s="156"/>
      <c r="R23" s="124"/>
      <c r="S23" s="156"/>
      <c r="T23" s="125"/>
      <c r="U23" s="153">
        <f t="shared" si="5"/>
        <v>0</v>
      </c>
      <c r="V23" s="155">
        <f t="shared" si="6"/>
        <v>3</v>
      </c>
      <c r="W23" s="121" t="str">
        <f t="shared" si="7"/>
        <v>B</v>
      </c>
      <c r="X23" s="121" t="str">
        <f t="shared" si="8"/>
        <v>C</v>
      </c>
    </row>
    <row r="24" spans="1:25" x14ac:dyDescent="0.25">
      <c r="A24" s="153">
        <v>11</v>
      </c>
      <c r="B24" s="121" t="s">
        <v>67</v>
      </c>
      <c r="C24" s="183">
        <v>0.61458333333333337</v>
      </c>
      <c r="D24" s="79" t="s">
        <v>12</v>
      </c>
      <c r="E24" s="122" t="str">
        <f t="shared" si="3"/>
        <v>Clara Ceulemans</v>
      </c>
      <c r="F24" s="122" t="s">
        <v>8</v>
      </c>
      <c r="G24" s="122" t="str">
        <f t="shared" si="4"/>
        <v>Anjali Singh</v>
      </c>
      <c r="H24" s="171" t="s">
        <v>13</v>
      </c>
      <c r="I24" s="174" t="s">
        <v>6</v>
      </c>
      <c r="J24" s="122" t="str">
        <f>VLOOKUP(I24,'Girls 0708 - 1'!$A$5:$I$14,2)</f>
        <v>Anaïs Raomain</v>
      </c>
      <c r="K24" s="123">
        <v>11</v>
      </c>
      <c r="L24" s="124">
        <v>5</v>
      </c>
      <c r="M24" s="156">
        <v>11</v>
      </c>
      <c r="N24" s="124">
        <v>2</v>
      </c>
      <c r="O24" s="156">
        <v>11</v>
      </c>
      <c r="P24" s="124">
        <v>4</v>
      </c>
      <c r="Q24" s="156"/>
      <c r="R24" s="124"/>
      <c r="S24" s="156"/>
      <c r="T24" s="125"/>
      <c r="U24" s="153">
        <f t="shared" si="5"/>
        <v>3</v>
      </c>
      <c r="V24" s="155">
        <f t="shared" si="6"/>
        <v>0</v>
      </c>
      <c r="W24" s="121" t="str">
        <f t="shared" si="7"/>
        <v>H</v>
      </c>
      <c r="X24" s="121" t="str">
        <f t="shared" si="8"/>
        <v>I</v>
      </c>
    </row>
    <row r="25" spans="1:25" x14ac:dyDescent="0.25">
      <c r="A25" s="153">
        <v>12</v>
      </c>
      <c r="B25" s="121" t="s">
        <v>67</v>
      </c>
      <c r="C25" s="183">
        <v>0.61458333333333337</v>
      </c>
      <c r="D25" s="79" t="s">
        <v>4</v>
      </c>
      <c r="E25" s="122" t="str">
        <f t="shared" si="3"/>
        <v>Evy Vandecasteele</v>
      </c>
      <c r="F25" s="122" t="s">
        <v>8</v>
      </c>
      <c r="G25" s="122" t="str">
        <f t="shared" si="4"/>
        <v>Sanne Van Der Schoot</v>
      </c>
      <c r="H25" s="171" t="s">
        <v>2</v>
      </c>
      <c r="I25" s="174" t="s">
        <v>7</v>
      </c>
      <c r="J25" s="122" t="str">
        <f>VLOOKUP(I25,'Girls 0708 - 1'!$A$5:$I$14,2)</f>
        <v>Rachelle Hazée</v>
      </c>
      <c r="K25" s="123">
        <v>9</v>
      </c>
      <c r="L25" s="124">
        <v>11</v>
      </c>
      <c r="M25" s="156">
        <v>8</v>
      </c>
      <c r="N25" s="124">
        <v>11</v>
      </c>
      <c r="O25" s="156">
        <v>8</v>
      </c>
      <c r="P25" s="124">
        <v>11</v>
      </c>
      <c r="Q25" s="156"/>
      <c r="R25" s="124"/>
      <c r="S25" s="156"/>
      <c r="T25" s="125"/>
      <c r="U25" s="153">
        <f t="shared" si="5"/>
        <v>0</v>
      </c>
      <c r="V25" s="155">
        <f t="shared" si="6"/>
        <v>3</v>
      </c>
      <c r="W25" s="121" t="str">
        <f t="shared" si="7"/>
        <v>B</v>
      </c>
      <c r="X25" s="121" t="str">
        <f t="shared" si="8"/>
        <v>D</v>
      </c>
    </row>
    <row r="26" spans="1:25" x14ac:dyDescent="0.25">
      <c r="A26" s="153">
        <v>13</v>
      </c>
      <c r="B26" s="121" t="s">
        <v>67</v>
      </c>
      <c r="C26" s="183">
        <v>0.61458333333333337</v>
      </c>
      <c r="D26" s="79" t="s">
        <v>5</v>
      </c>
      <c r="E26" s="122" t="str">
        <f t="shared" si="3"/>
        <v>Enisa Sadikovic</v>
      </c>
      <c r="F26" s="122" t="s">
        <v>8</v>
      </c>
      <c r="G26" s="122" t="str">
        <f t="shared" si="4"/>
        <v>Lessia Lewyckyj</v>
      </c>
      <c r="H26" s="171" t="s">
        <v>3</v>
      </c>
      <c r="I26" s="174" t="s">
        <v>12</v>
      </c>
      <c r="J26" s="122" t="str">
        <f>VLOOKUP(I26,'Girls 0708 - 1'!$A$5:$I$14,2)</f>
        <v>Iris Leskens</v>
      </c>
      <c r="K26" s="123">
        <v>11</v>
      </c>
      <c r="L26" s="124">
        <v>5</v>
      </c>
      <c r="M26" s="156">
        <v>11</v>
      </c>
      <c r="N26" s="124">
        <v>6</v>
      </c>
      <c r="O26" s="156">
        <v>11</v>
      </c>
      <c r="P26" s="124">
        <v>6</v>
      </c>
      <c r="Q26" s="156"/>
      <c r="R26" s="124"/>
      <c r="S26" s="156"/>
      <c r="T26" s="125"/>
      <c r="U26" s="153">
        <f t="shared" si="5"/>
        <v>3</v>
      </c>
      <c r="V26" s="155">
        <f t="shared" si="6"/>
        <v>0</v>
      </c>
      <c r="W26" s="121" t="str">
        <f t="shared" si="7"/>
        <v>E</v>
      </c>
      <c r="X26" s="121" t="str">
        <f t="shared" si="8"/>
        <v>C</v>
      </c>
    </row>
    <row r="27" spans="1:25" x14ac:dyDescent="0.25">
      <c r="A27" s="153">
        <v>14</v>
      </c>
      <c r="B27" s="121" t="s">
        <v>67</v>
      </c>
      <c r="C27" s="183">
        <v>0.61458333333333337</v>
      </c>
      <c r="D27" s="79" t="s">
        <v>6</v>
      </c>
      <c r="E27" s="122" t="str">
        <f t="shared" si="3"/>
        <v>Nore Colla</v>
      </c>
      <c r="F27" s="122" t="s">
        <v>8</v>
      </c>
      <c r="G27" s="122" t="str">
        <f t="shared" si="4"/>
        <v>Bye</v>
      </c>
      <c r="H27" s="171" t="s">
        <v>7</v>
      </c>
      <c r="I27" s="174" t="s">
        <v>13</v>
      </c>
      <c r="J27" s="122" t="str">
        <f>VLOOKUP(I27,'Girls 0708 - 1'!$A$5:$I$14,2)</f>
        <v>Grace Looney</v>
      </c>
      <c r="K27" s="200" t="s">
        <v>179</v>
      </c>
      <c r="L27" s="124"/>
      <c r="M27" s="156"/>
      <c r="N27" s="124"/>
      <c r="O27" s="156"/>
      <c r="P27" s="124"/>
      <c r="Q27" s="156"/>
      <c r="R27" s="124"/>
      <c r="S27" s="156"/>
      <c r="T27" s="125"/>
      <c r="U27" s="153">
        <v>3</v>
      </c>
      <c r="V27" s="155">
        <f t="shared" si="6"/>
        <v>0</v>
      </c>
      <c r="W27" s="121" t="str">
        <f t="shared" si="7"/>
        <v>F</v>
      </c>
      <c r="X27" s="121" t="str">
        <f t="shared" si="8"/>
        <v>G</v>
      </c>
    </row>
    <row r="28" spans="1:25" x14ac:dyDescent="0.25">
      <c r="A28" s="153">
        <v>15</v>
      </c>
      <c r="B28" s="121" t="s">
        <v>67</v>
      </c>
      <c r="C28" s="183">
        <v>0.61458333333333337</v>
      </c>
      <c r="D28" s="79" t="s">
        <v>1</v>
      </c>
      <c r="E28" s="122" t="str">
        <f t="shared" si="3"/>
        <v>Manoe Labaere</v>
      </c>
      <c r="F28" s="122" t="s">
        <v>8</v>
      </c>
      <c r="G28" s="122" t="str">
        <f t="shared" si="4"/>
        <v>Koba De Zaeyer</v>
      </c>
      <c r="H28" s="171" t="s">
        <v>69</v>
      </c>
      <c r="I28" s="174" t="s">
        <v>69</v>
      </c>
      <c r="J28" s="122" t="str">
        <f>VLOOKUP(I28,'Girls 0708 - 1'!$A$5:$I$14,2)</f>
        <v>Lilah Chambet-Weil</v>
      </c>
      <c r="K28" s="123">
        <v>11</v>
      </c>
      <c r="L28" s="124">
        <v>9</v>
      </c>
      <c r="M28" s="156">
        <v>11</v>
      </c>
      <c r="N28" s="124">
        <v>2</v>
      </c>
      <c r="O28" s="156">
        <v>11</v>
      </c>
      <c r="P28" s="124">
        <v>7</v>
      </c>
      <c r="Q28" s="156"/>
      <c r="R28" s="124"/>
      <c r="S28" s="156"/>
      <c r="T28" s="125"/>
      <c r="U28" s="153">
        <f t="shared" si="5"/>
        <v>3</v>
      </c>
      <c r="V28" s="155">
        <f t="shared" si="6"/>
        <v>0</v>
      </c>
      <c r="W28" s="121" t="str">
        <f t="shared" si="7"/>
        <v>A</v>
      </c>
      <c r="X28" s="121" t="str">
        <f t="shared" si="8"/>
        <v>J</v>
      </c>
    </row>
    <row r="29" spans="1:25" x14ac:dyDescent="0.25">
      <c r="A29" s="153">
        <v>11</v>
      </c>
      <c r="B29" s="121" t="s">
        <v>67</v>
      </c>
      <c r="C29" s="183">
        <v>0.64930555555555558</v>
      </c>
      <c r="D29" s="79" t="s">
        <v>12</v>
      </c>
      <c r="E29" s="122" t="str">
        <f t="shared" si="3"/>
        <v>Clara Ceulemans</v>
      </c>
      <c r="F29" s="122" t="s">
        <v>8</v>
      </c>
      <c r="G29" s="122" t="str">
        <f t="shared" si="4"/>
        <v>Lessia Lewyckyj</v>
      </c>
      <c r="H29" s="171" t="s">
        <v>3</v>
      </c>
      <c r="I29" s="174" t="s">
        <v>1</v>
      </c>
      <c r="J29" s="122" t="str">
        <f>VLOOKUP(I29,'Girls 0708 - 1'!$A$5:$I$14,2)</f>
        <v>Lily Laffineur</v>
      </c>
      <c r="K29" s="123">
        <v>11</v>
      </c>
      <c r="L29" s="124">
        <v>5</v>
      </c>
      <c r="M29" s="156">
        <v>11</v>
      </c>
      <c r="N29" s="124">
        <v>6</v>
      </c>
      <c r="O29" s="156">
        <v>11</v>
      </c>
      <c r="P29" s="124">
        <v>1</v>
      </c>
      <c r="Q29" s="156"/>
      <c r="R29" s="124"/>
      <c r="S29" s="156"/>
      <c r="T29" s="125"/>
      <c r="U29" s="153">
        <f t="shared" si="5"/>
        <v>3</v>
      </c>
      <c r="V29" s="155">
        <f t="shared" si="6"/>
        <v>0</v>
      </c>
      <c r="W29" s="121" t="str">
        <f t="shared" si="7"/>
        <v>H</v>
      </c>
      <c r="X29" s="121" t="str">
        <f t="shared" si="8"/>
        <v>C</v>
      </c>
    </row>
    <row r="30" spans="1:25" x14ac:dyDescent="0.25">
      <c r="A30" s="153">
        <v>12</v>
      </c>
      <c r="B30" s="121" t="s">
        <v>67</v>
      </c>
      <c r="C30" s="183">
        <v>0.64930555555555558</v>
      </c>
      <c r="D30" s="79" t="s">
        <v>2</v>
      </c>
      <c r="E30" s="122" t="str">
        <f t="shared" si="3"/>
        <v>Sanne Van Der Schoot</v>
      </c>
      <c r="F30" s="122" t="s">
        <v>8</v>
      </c>
      <c r="G30" s="122" t="str">
        <f t="shared" si="4"/>
        <v>Bye</v>
      </c>
      <c r="H30" s="171" t="s">
        <v>7</v>
      </c>
      <c r="I30" s="174" t="s">
        <v>2</v>
      </c>
      <c r="J30" s="122" t="str">
        <f>VLOOKUP(I30,'Girls 0708 - 1'!$A$5:$I$14,2)</f>
        <v>Soleane Betrancourt</v>
      </c>
      <c r="K30" s="200" t="s">
        <v>179</v>
      </c>
      <c r="L30" s="124"/>
      <c r="M30" s="156"/>
      <c r="N30" s="124"/>
      <c r="O30" s="156"/>
      <c r="P30" s="124"/>
      <c r="Q30" s="156"/>
      <c r="R30" s="124"/>
      <c r="S30" s="156"/>
      <c r="T30" s="125"/>
      <c r="U30" s="153">
        <v>3</v>
      </c>
      <c r="V30" s="155">
        <f t="shared" si="6"/>
        <v>0</v>
      </c>
      <c r="W30" s="121" t="str">
        <f t="shared" si="7"/>
        <v>B</v>
      </c>
      <c r="X30" s="121" t="str">
        <f t="shared" si="8"/>
        <v>G</v>
      </c>
    </row>
    <row r="31" spans="1:25" x14ac:dyDescent="0.25">
      <c r="A31" s="153">
        <v>13</v>
      </c>
      <c r="B31" s="121" t="s">
        <v>67</v>
      </c>
      <c r="C31" s="183">
        <v>0.64930555555555558</v>
      </c>
      <c r="D31" s="79" t="s">
        <v>13</v>
      </c>
      <c r="E31" s="122" t="str">
        <f t="shared" si="3"/>
        <v>Anjali Singh</v>
      </c>
      <c r="F31" s="122" t="s">
        <v>8</v>
      </c>
      <c r="G31" s="122" t="str">
        <f t="shared" si="4"/>
        <v>Koba De Zaeyer</v>
      </c>
      <c r="H31" s="171" t="s">
        <v>69</v>
      </c>
      <c r="I31" s="174" t="s">
        <v>3</v>
      </c>
      <c r="J31" s="122" t="str">
        <f>VLOOKUP(I31,'Girls 0708 - 1'!$A$5:$I$14,2)</f>
        <v>Lynn Schijven</v>
      </c>
      <c r="K31" s="123">
        <v>9</v>
      </c>
      <c r="L31" s="124">
        <v>11</v>
      </c>
      <c r="M31" s="156">
        <v>11</v>
      </c>
      <c r="N31" s="124">
        <v>4</v>
      </c>
      <c r="O31" s="156">
        <v>11</v>
      </c>
      <c r="P31" s="124">
        <v>8</v>
      </c>
      <c r="Q31" s="156">
        <v>11</v>
      </c>
      <c r="R31" s="124">
        <v>5</v>
      </c>
      <c r="S31" s="156"/>
      <c r="T31" s="125"/>
      <c r="U31" s="153">
        <f t="shared" si="5"/>
        <v>3</v>
      </c>
      <c r="V31" s="155">
        <f t="shared" si="6"/>
        <v>1</v>
      </c>
      <c r="W31" s="121" t="str">
        <f t="shared" si="7"/>
        <v>I</v>
      </c>
      <c r="X31" s="121" t="str">
        <f t="shared" si="8"/>
        <v>J</v>
      </c>
    </row>
    <row r="32" spans="1:25" x14ac:dyDescent="0.25">
      <c r="A32" s="153">
        <v>14</v>
      </c>
      <c r="B32" s="121" t="s">
        <v>67</v>
      </c>
      <c r="C32" s="183">
        <v>0.64930555555555558</v>
      </c>
      <c r="D32" s="79" t="s">
        <v>4</v>
      </c>
      <c r="E32" s="122" t="str">
        <f t="shared" si="3"/>
        <v>Evy Vandecasteele</v>
      </c>
      <c r="F32" s="122" t="s">
        <v>8</v>
      </c>
      <c r="G32" s="122" t="str">
        <f t="shared" si="4"/>
        <v>Manoe Labaere</v>
      </c>
      <c r="H32" s="171" t="s">
        <v>1</v>
      </c>
      <c r="I32" s="174" t="s">
        <v>4</v>
      </c>
      <c r="J32" s="122" t="str">
        <f>VLOOKUP(I32,'Girls 0708 - 1'!$A$5:$I$14,2)</f>
        <v>Lotte Leysens</v>
      </c>
      <c r="K32" s="123">
        <v>4</v>
      </c>
      <c r="L32" s="124">
        <v>11</v>
      </c>
      <c r="M32" s="156">
        <v>4</v>
      </c>
      <c r="N32" s="124">
        <v>11</v>
      </c>
      <c r="O32" s="156">
        <v>7</v>
      </c>
      <c r="P32" s="124">
        <v>11</v>
      </c>
      <c r="Q32" s="156"/>
      <c r="R32" s="124"/>
      <c r="S32" s="156"/>
      <c r="T32" s="125"/>
      <c r="U32" s="153">
        <f t="shared" si="5"/>
        <v>0</v>
      </c>
      <c r="V32" s="155">
        <f t="shared" si="6"/>
        <v>3</v>
      </c>
      <c r="W32" s="121" t="str">
        <f t="shared" si="7"/>
        <v>A</v>
      </c>
      <c r="X32" s="121" t="str">
        <f t="shared" si="8"/>
        <v>D</v>
      </c>
    </row>
    <row r="33" spans="1:24" x14ac:dyDescent="0.25">
      <c r="A33" s="153">
        <v>15</v>
      </c>
      <c r="B33" s="121" t="s">
        <v>67</v>
      </c>
      <c r="C33" s="183">
        <v>0.64930555555555558</v>
      </c>
      <c r="D33" s="79" t="s">
        <v>5</v>
      </c>
      <c r="E33" s="122" t="str">
        <f t="shared" si="3"/>
        <v>Enisa Sadikovic</v>
      </c>
      <c r="F33" s="122" t="s">
        <v>8</v>
      </c>
      <c r="G33" s="122" t="str">
        <f t="shared" si="4"/>
        <v>Nore Colla</v>
      </c>
      <c r="H33" s="171" t="s">
        <v>6</v>
      </c>
      <c r="I33" s="174" t="s">
        <v>5</v>
      </c>
      <c r="J33" s="122" t="str">
        <f>VLOOKUP(I33,'Girls 0708 - 1'!$A$5:$I$14,2)</f>
        <v>Lotte Nuyttens</v>
      </c>
      <c r="K33" s="123">
        <v>11</v>
      </c>
      <c r="L33" s="124">
        <v>3</v>
      </c>
      <c r="M33" s="156">
        <v>11</v>
      </c>
      <c r="N33" s="124">
        <v>2</v>
      </c>
      <c r="O33" s="156">
        <v>11</v>
      </c>
      <c r="P33" s="124">
        <v>2</v>
      </c>
      <c r="Q33" s="156"/>
      <c r="R33" s="124"/>
      <c r="S33" s="156"/>
      <c r="T33" s="125"/>
      <c r="U33" s="153">
        <f t="shared" si="5"/>
        <v>3</v>
      </c>
      <c r="V33" s="155">
        <f t="shared" si="6"/>
        <v>0</v>
      </c>
      <c r="W33" s="121" t="str">
        <f t="shared" si="7"/>
        <v>E</v>
      </c>
      <c r="X33" s="121" t="str">
        <f t="shared" si="8"/>
        <v>F</v>
      </c>
    </row>
    <row r="34" spans="1:24" x14ac:dyDescent="0.25">
      <c r="A34" s="153">
        <v>11</v>
      </c>
      <c r="B34" s="121" t="s">
        <v>67</v>
      </c>
      <c r="C34" s="183">
        <v>0.68402777777777779</v>
      </c>
      <c r="D34" s="79" t="s">
        <v>12</v>
      </c>
      <c r="E34" s="122" t="str">
        <f t="shared" si="3"/>
        <v>Clara Ceulemans</v>
      </c>
      <c r="F34" s="122" t="s">
        <v>8</v>
      </c>
      <c r="G34" s="122" t="str">
        <f t="shared" si="4"/>
        <v>Manoe Labaere</v>
      </c>
      <c r="H34" s="171" t="s">
        <v>1</v>
      </c>
      <c r="I34" s="174" t="s">
        <v>6</v>
      </c>
      <c r="J34" s="122" t="str">
        <f>VLOOKUP(I34,'Girls 0708 - 1'!$A$5:$I$14,2)</f>
        <v>Anaïs Raomain</v>
      </c>
      <c r="K34" s="123">
        <v>11</v>
      </c>
      <c r="L34" s="124">
        <v>4</v>
      </c>
      <c r="M34" s="156">
        <v>11</v>
      </c>
      <c r="N34" s="124">
        <v>7</v>
      </c>
      <c r="O34" s="156">
        <v>8</v>
      </c>
      <c r="P34" s="124">
        <v>11</v>
      </c>
      <c r="Q34" s="156">
        <v>8</v>
      </c>
      <c r="R34" s="124">
        <v>11</v>
      </c>
      <c r="S34" s="156">
        <v>11</v>
      </c>
      <c r="T34" s="125">
        <v>9</v>
      </c>
      <c r="U34" s="153">
        <f t="shared" si="5"/>
        <v>3</v>
      </c>
      <c r="V34" s="155">
        <f t="shared" si="6"/>
        <v>2</v>
      </c>
      <c r="W34" s="121" t="str">
        <f t="shared" si="7"/>
        <v>H</v>
      </c>
      <c r="X34" s="121" t="str">
        <f t="shared" si="8"/>
        <v>A</v>
      </c>
    </row>
    <row r="35" spans="1:24" x14ac:dyDescent="0.25">
      <c r="A35" s="153">
        <v>12</v>
      </c>
      <c r="B35" s="121" t="s">
        <v>67</v>
      </c>
      <c r="C35" s="184">
        <v>0.68402777777777779</v>
      </c>
      <c r="D35" s="79" t="s">
        <v>69</v>
      </c>
      <c r="E35" s="122" t="str">
        <f t="shared" si="3"/>
        <v>Koba De Zaeyer</v>
      </c>
      <c r="F35" s="122" t="s">
        <v>8</v>
      </c>
      <c r="G35" s="122" t="str">
        <f t="shared" si="4"/>
        <v>Nore Colla</v>
      </c>
      <c r="H35" s="171" t="s">
        <v>6</v>
      </c>
      <c r="I35" s="174" t="s">
        <v>7</v>
      </c>
      <c r="J35" s="122" t="str">
        <f>VLOOKUP(I35,'Girls 0708 - 1'!$A$5:$I$14,2)</f>
        <v>Rachelle Hazée</v>
      </c>
      <c r="K35" s="123">
        <v>11</v>
      </c>
      <c r="L35" s="124">
        <v>7</v>
      </c>
      <c r="M35" s="156">
        <v>11</v>
      </c>
      <c r="N35" s="124">
        <v>9</v>
      </c>
      <c r="O35" s="156">
        <v>11</v>
      </c>
      <c r="P35" s="124">
        <v>7</v>
      </c>
      <c r="Q35" s="156"/>
      <c r="R35" s="124"/>
      <c r="S35" s="156"/>
      <c r="T35" s="125"/>
      <c r="U35" s="153">
        <f t="shared" si="5"/>
        <v>3</v>
      </c>
      <c r="V35" s="155">
        <f t="shared" si="6"/>
        <v>0</v>
      </c>
      <c r="W35" s="121" t="str">
        <f t="shared" si="7"/>
        <v>J</v>
      </c>
      <c r="X35" s="121" t="str">
        <f t="shared" si="8"/>
        <v>F</v>
      </c>
    </row>
    <row r="36" spans="1:24" x14ac:dyDescent="0.25">
      <c r="A36" s="153">
        <v>13</v>
      </c>
      <c r="B36" s="121" t="s">
        <v>67</v>
      </c>
      <c r="C36" s="184">
        <v>0.68402777777777779</v>
      </c>
      <c r="D36" s="79" t="s">
        <v>7</v>
      </c>
      <c r="E36" s="122" t="str">
        <f t="shared" si="3"/>
        <v>Bye</v>
      </c>
      <c r="F36" s="122" t="s">
        <v>8</v>
      </c>
      <c r="G36" s="122" t="str">
        <f t="shared" si="4"/>
        <v>Enisa Sadikovic</v>
      </c>
      <c r="H36" s="171" t="s">
        <v>5</v>
      </c>
      <c r="I36" s="174" t="s">
        <v>12</v>
      </c>
      <c r="J36" s="122" t="str">
        <f>VLOOKUP(I36,'Girls 0708 - 1'!$A$5:$I$14,2)</f>
        <v>Iris Leskens</v>
      </c>
      <c r="K36" s="123"/>
      <c r="L36" s="201" t="s">
        <v>179</v>
      </c>
      <c r="M36" s="156"/>
      <c r="N36" s="124"/>
      <c r="O36" s="156"/>
      <c r="P36" s="124"/>
      <c r="Q36" s="156"/>
      <c r="R36" s="124"/>
      <c r="S36" s="156"/>
      <c r="T36" s="125"/>
      <c r="U36" s="153">
        <f t="shared" si="5"/>
        <v>0</v>
      </c>
      <c r="V36" s="155">
        <v>3</v>
      </c>
      <c r="W36" s="121" t="str">
        <f t="shared" si="7"/>
        <v>E</v>
      </c>
      <c r="X36" s="121" t="str">
        <f t="shared" si="8"/>
        <v>G</v>
      </c>
    </row>
    <row r="37" spans="1:24" x14ac:dyDescent="0.25">
      <c r="A37" s="153">
        <v>14</v>
      </c>
      <c r="B37" s="121" t="s">
        <v>67</v>
      </c>
      <c r="C37" s="184">
        <v>0.68402777777777779</v>
      </c>
      <c r="D37" s="79" t="s">
        <v>3</v>
      </c>
      <c r="E37" s="122" t="str">
        <f t="shared" si="3"/>
        <v>Lessia Lewyckyj</v>
      </c>
      <c r="F37" s="122" t="s">
        <v>8</v>
      </c>
      <c r="G37" s="122" t="str">
        <f t="shared" si="4"/>
        <v>Evy Vandecasteele</v>
      </c>
      <c r="H37" s="171" t="s">
        <v>4</v>
      </c>
      <c r="I37" s="174" t="s">
        <v>13</v>
      </c>
      <c r="J37" s="122" t="str">
        <f>VLOOKUP(I37,'Girls 0708 - 1'!$A$5:$I$14,2)</f>
        <v>Grace Looney</v>
      </c>
      <c r="K37" s="123">
        <v>11</v>
      </c>
      <c r="L37" s="124">
        <v>7</v>
      </c>
      <c r="M37" s="156">
        <v>5</v>
      </c>
      <c r="N37" s="124">
        <v>11</v>
      </c>
      <c r="O37" s="156">
        <v>6</v>
      </c>
      <c r="P37" s="124">
        <v>11</v>
      </c>
      <c r="Q37" s="156">
        <v>11</v>
      </c>
      <c r="R37" s="124">
        <v>5</v>
      </c>
      <c r="S37" s="156">
        <v>8</v>
      </c>
      <c r="T37" s="125">
        <v>11</v>
      </c>
      <c r="U37" s="153">
        <f t="shared" si="5"/>
        <v>2</v>
      </c>
      <c r="V37" s="155">
        <f t="shared" si="6"/>
        <v>3</v>
      </c>
      <c r="W37" s="121" t="str">
        <f t="shared" si="7"/>
        <v>D</v>
      </c>
      <c r="X37" s="121" t="str">
        <f t="shared" si="8"/>
        <v>C</v>
      </c>
    </row>
    <row r="38" spans="1:24" x14ac:dyDescent="0.25">
      <c r="A38" s="153">
        <v>15</v>
      </c>
      <c r="B38" s="121" t="s">
        <v>67</v>
      </c>
      <c r="C38" s="184">
        <v>0.68402777777777779</v>
      </c>
      <c r="D38" s="79" t="s">
        <v>2</v>
      </c>
      <c r="E38" s="122" t="str">
        <f t="shared" si="3"/>
        <v>Sanne Van Der Schoot</v>
      </c>
      <c r="F38" s="122" t="s">
        <v>8</v>
      </c>
      <c r="G38" s="122" t="str">
        <f t="shared" si="4"/>
        <v>Anjali Singh</v>
      </c>
      <c r="H38" s="171" t="s">
        <v>13</v>
      </c>
      <c r="I38" s="174" t="s">
        <v>69</v>
      </c>
      <c r="J38" s="122" t="str">
        <f>VLOOKUP(I38,'Girls 0708 - 1'!$A$5:$I$14,2)</f>
        <v>Lilah Chambet-Weil</v>
      </c>
      <c r="K38" s="123">
        <v>11</v>
      </c>
      <c r="L38" s="124">
        <v>2</v>
      </c>
      <c r="M38" s="156">
        <v>11</v>
      </c>
      <c r="N38" s="124">
        <v>5</v>
      </c>
      <c r="O38" s="156">
        <v>12</v>
      </c>
      <c r="P38" s="124">
        <v>10</v>
      </c>
      <c r="Q38" s="156"/>
      <c r="R38" s="124"/>
      <c r="S38" s="156"/>
      <c r="T38" s="125"/>
      <c r="U38" s="153">
        <f t="shared" si="5"/>
        <v>3</v>
      </c>
      <c r="V38" s="155">
        <f t="shared" si="6"/>
        <v>0</v>
      </c>
      <c r="W38" s="121" t="str">
        <f t="shared" si="7"/>
        <v>B</v>
      </c>
      <c r="X38" s="121" t="str">
        <f t="shared" si="8"/>
        <v>I</v>
      </c>
    </row>
    <row r="39" spans="1:24" x14ac:dyDescent="0.25">
      <c r="A39" s="153">
        <v>11</v>
      </c>
      <c r="B39" s="121" t="s">
        <v>67</v>
      </c>
      <c r="C39" s="184">
        <v>0.71875</v>
      </c>
      <c r="D39" s="79" t="s">
        <v>12</v>
      </c>
      <c r="E39" s="122" t="str">
        <f t="shared" si="3"/>
        <v>Clara Ceulemans</v>
      </c>
      <c r="F39" s="122" t="s">
        <v>8</v>
      </c>
      <c r="G39" s="122" t="str">
        <f t="shared" si="4"/>
        <v>Koba De Zaeyer</v>
      </c>
      <c r="H39" s="171" t="s">
        <v>69</v>
      </c>
      <c r="I39" s="174" t="s">
        <v>1</v>
      </c>
      <c r="J39" s="122" t="str">
        <f>VLOOKUP(I39,'Girls 0708 - 1'!$A$5:$I$14,2)</f>
        <v>Lily Laffineur</v>
      </c>
      <c r="K39" s="123">
        <v>11</v>
      </c>
      <c r="L39" s="124">
        <v>6</v>
      </c>
      <c r="M39" s="156">
        <v>11</v>
      </c>
      <c r="N39" s="124">
        <v>5</v>
      </c>
      <c r="O39" s="156">
        <v>11</v>
      </c>
      <c r="P39" s="124">
        <v>2</v>
      </c>
      <c r="Q39" s="156"/>
      <c r="R39" s="124"/>
      <c r="S39" s="156"/>
      <c r="T39" s="125"/>
      <c r="U39" s="153">
        <f t="shared" si="5"/>
        <v>3</v>
      </c>
      <c r="V39" s="155">
        <f t="shared" si="6"/>
        <v>0</v>
      </c>
      <c r="W39" s="121" t="str">
        <f t="shared" si="7"/>
        <v>H</v>
      </c>
      <c r="X39" s="121" t="str">
        <f t="shared" si="8"/>
        <v>J</v>
      </c>
    </row>
    <row r="40" spans="1:24" x14ac:dyDescent="0.25">
      <c r="A40" s="153">
        <v>12</v>
      </c>
      <c r="B40" s="121" t="s">
        <v>67</v>
      </c>
      <c r="C40" s="184">
        <v>0.71875</v>
      </c>
      <c r="D40" s="79" t="s">
        <v>7</v>
      </c>
      <c r="E40" s="122" t="str">
        <f t="shared" si="3"/>
        <v>Bye</v>
      </c>
      <c r="F40" s="122" t="s">
        <v>8</v>
      </c>
      <c r="G40" s="122" t="str">
        <f t="shared" si="4"/>
        <v>Manoe Labaere</v>
      </c>
      <c r="H40" s="171" t="s">
        <v>1</v>
      </c>
      <c r="I40" s="174" t="s">
        <v>2</v>
      </c>
      <c r="J40" s="122" t="str">
        <f>VLOOKUP(I40,'Girls 0708 - 1'!$A$5:$I$14,2)</f>
        <v>Soleane Betrancourt</v>
      </c>
      <c r="K40" s="123"/>
      <c r="L40" s="201" t="s">
        <v>179</v>
      </c>
      <c r="M40" s="156"/>
      <c r="N40" s="124"/>
      <c r="O40" s="156"/>
      <c r="P40" s="124"/>
      <c r="Q40" s="156"/>
      <c r="R40" s="124"/>
      <c r="S40" s="156"/>
      <c r="T40" s="125"/>
      <c r="U40" s="153">
        <f t="shared" si="5"/>
        <v>0</v>
      </c>
      <c r="V40" s="155">
        <v>3</v>
      </c>
      <c r="W40" s="121" t="str">
        <f t="shared" si="7"/>
        <v>A</v>
      </c>
      <c r="X40" s="121" t="str">
        <f t="shared" si="8"/>
        <v>G</v>
      </c>
    </row>
    <row r="41" spans="1:24" x14ac:dyDescent="0.25">
      <c r="A41" s="153">
        <v>13</v>
      </c>
      <c r="B41" s="121" t="s">
        <v>67</v>
      </c>
      <c r="C41" s="184">
        <v>0.71875</v>
      </c>
      <c r="D41" s="79" t="s">
        <v>3</v>
      </c>
      <c r="E41" s="122" t="str">
        <f t="shared" si="3"/>
        <v>Lessia Lewyckyj</v>
      </c>
      <c r="F41" s="122" t="s">
        <v>8</v>
      </c>
      <c r="G41" s="122" t="str">
        <f t="shared" si="4"/>
        <v>Nore Colla</v>
      </c>
      <c r="H41" s="171" t="s">
        <v>6</v>
      </c>
      <c r="I41" s="174" t="s">
        <v>3</v>
      </c>
      <c r="J41" s="122" t="str">
        <f>VLOOKUP(I41,'Girls 0708 - 1'!$A$5:$I$14,2)</f>
        <v>Lynn Schijven</v>
      </c>
      <c r="K41" s="123">
        <v>12</v>
      </c>
      <c r="L41" s="124">
        <v>10</v>
      </c>
      <c r="M41" s="156">
        <v>11</v>
      </c>
      <c r="N41" s="124">
        <v>3</v>
      </c>
      <c r="O41" s="156">
        <v>11</v>
      </c>
      <c r="P41" s="124">
        <v>8</v>
      </c>
      <c r="Q41" s="156"/>
      <c r="R41" s="124"/>
      <c r="S41" s="156"/>
      <c r="T41" s="125"/>
      <c r="U41" s="153">
        <f t="shared" si="5"/>
        <v>3</v>
      </c>
      <c r="V41" s="155">
        <f t="shared" si="6"/>
        <v>0</v>
      </c>
      <c r="W41" s="121" t="str">
        <f t="shared" si="7"/>
        <v>C</v>
      </c>
      <c r="X41" s="121" t="str">
        <f t="shared" si="8"/>
        <v>F</v>
      </c>
    </row>
    <row r="42" spans="1:24" x14ac:dyDescent="0.25">
      <c r="A42" s="153">
        <v>14</v>
      </c>
      <c r="B42" s="121" t="s">
        <v>67</v>
      </c>
      <c r="C42" s="184">
        <v>0.71875</v>
      </c>
      <c r="D42" s="79" t="s">
        <v>2</v>
      </c>
      <c r="E42" s="122" t="str">
        <f t="shared" si="3"/>
        <v>Sanne Van Der Schoot</v>
      </c>
      <c r="F42" s="122" t="s">
        <v>8</v>
      </c>
      <c r="G42" s="122" t="str">
        <f t="shared" si="4"/>
        <v>Enisa Sadikovic</v>
      </c>
      <c r="H42" s="171" t="s">
        <v>5</v>
      </c>
      <c r="I42" s="174" t="s">
        <v>4</v>
      </c>
      <c r="J42" s="122" t="str">
        <f>VLOOKUP(I42,'Girls 0708 - 1'!$A$5:$I$14,2)</f>
        <v>Lotte Leysens</v>
      </c>
      <c r="K42" s="123">
        <v>5</v>
      </c>
      <c r="L42" s="124">
        <v>11</v>
      </c>
      <c r="M42" s="156">
        <v>8</v>
      </c>
      <c r="N42" s="124">
        <v>11</v>
      </c>
      <c r="O42" s="156">
        <v>8</v>
      </c>
      <c r="P42" s="124">
        <v>11</v>
      </c>
      <c r="Q42" s="156"/>
      <c r="R42" s="124"/>
      <c r="S42" s="156"/>
      <c r="T42" s="125"/>
      <c r="U42" s="153">
        <f t="shared" si="5"/>
        <v>0</v>
      </c>
      <c r="V42" s="155">
        <f t="shared" si="6"/>
        <v>3</v>
      </c>
      <c r="W42" s="121" t="str">
        <f t="shared" si="7"/>
        <v>E</v>
      </c>
      <c r="X42" s="121" t="str">
        <f t="shared" si="8"/>
        <v>B</v>
      </c>
    </row>
    <row r="43" spans="1:24" x14ac:dyDescent="0.25">
      <c r="A43" s="153">
        <v>15</v>
      </c>
      <c r="B43" s="121" t="s">
        <v>67</v>
      </c>
      <c r="C43" s="184">
        <v>0.71875</v>
      </c>
      <c r="D43" s="79" t="s">
        <v>13</v>
      </c>
      <c r="E43" s="122" t="str">
        <f t="shared" si="3"/>
        <v>Anjali Singh</v>
      </c>
      <c r="F43" s="122" t="s">
        <v>8</v>
      </c>
      <c r="G43" s="122" t="str">
        <f t="shared" si="4"/>
        <v>Evy Vandecasteele</v>
      </c>
      <c r="H43" s="171" t="s">
        <v>4</v>
      </c>
      <c r="I43" s="174" t="s">
        <v>5</v>
      </c>
      <c r="J43" s="122" t="str">
        <f>VLOOKUP(I43,'Girls 0708 - 1'!$A$5:$I$14,2)</f>
        <v>Lotte Nuyttens</v>
      </c>
      <c r="K43" s="123">
        <v>9</v>
      </c>
      <c r="L43" s="124">
        <v>11</v>
      </c>
      <c r="M43" s="156">
        <v>6</v>
      </c>
      <c r="N43" s="124">
        <v>11</v>
      </c>
      <c r="O43" s="156">
        <v>13</v>
      </c>
      <c r="P43" s="124">
        <v>11</v>
      </c>
      <c r="Q43" s="156">
        <v>9</v>
      </c>
      <c r="R43" s="124">
        <v>11</v>
      </c>
      <c r="S43" s="156"/>
      <c r="T43" s="125"/>
      <c r="U43" s="153">
        <f t="shared" si="5"/>
        <v>1</v>
      </c>
      <c r="V43" s="155">
        <f t="shared" si="6"/>
        <v>3</v>
      </c>
      <c r="W43" s="121" t="str">
        <f t="shared" si="7"/>
        <v>D</v>
      </c>
      <c r="X43" s="121" t="str">
        <f t="shared" si="8"/>
        <v>I</v>
      </c>
    </row>
    <row r="44" spans="1:24" x14ac:dyDescent="0.25">
      <c r="A44" s="153">
        <v>11</v>
      </c>
      <c r="B44" s="121" t="s">
        <v>67</v>
      </c>
      <c r="C44" s="184">
        <v>0.75347222222222221</v>
      </c>
      <c r="D44" s="79" t="s">
        <v>12</v>
      </c>
      <c r="E44" s="122" t="str">
        <f t="shared" si="3"/>
        <v>Clara Ceulemans</v>
      </c>
      <c r="F44" s="122" t="s">
        <v>8</v>
      </c>
      <c r="G44" s="122" t="str">
        <f t="shared" si="4"/>
        <v>Sanne Van Der Schoot</v>
      </c>
      <c r="H44" s="171" t="s">
        <v>2</v>
      </c>
      <c r="I44" s="174" t="s">
        <v>6</v>
      </c>
      <c r="J44" s="122" t="str">
        <f>VLOOKUP(I44,'Girls 0708 - 1'!$A$5:$I$14,2)</f>
        <v>Anaïs Raomain</v>
      </c>
      <c r="K44" s="123">
        <v>14</v>
      </c>
      <c r="L44" s="124">
        <v>12</v>
      </c>
      <c r="M44" s="156">
        <v>9</v>
      </c>
      <c r="N44" s="124">
        <v>11</v>
      </c>
      <c r="O44" s="156">
        <v>7</v>
      </c>
      <c r="P44" s="124">
        <v>11</v>
      </c>
      <c r="Q44" s="156">
        <v>6</v>
      </c>
      <c r="R44" s="124">
        <v>11</v>
      </c>
      <c r="S44" s="156"/>
      <c r="T44" s="125"/>
      <c r="U44" s="153">
        <f t="shared" si="5"/>
        <v>1</v>
      </c>
      <c r="V44" s="155">
        <f t="shared" si="6"/>
        <v>3</v>
      </c>
      <c r="W44" s="121" t="str">
        <f t="shared" si="7"/>
        <v>B</v>
      </c>
      <c r="X44" s="121" t="str">
        <f t="shared" si="8"/>
        <v>H</v>
      </c>
    </row>
    <row r="45" spans="1:24" x14ac:dyDescent="0.25">
      <c r="A45" s="153">
        <v>12</v>
      </c>
      <c r="B45" s="121" t="s">
        <v>67</v>
      </c>
      <c r="C45" s="184">
        <v>0.75347222222222221</v>
      </c>
      <c r="D45" s="79" t="s">
        <v>13</v>
      </c>
      <c r="E45" s="122" t="str">
        <f t="shared" si="3"/>
        <v>Anjali Singh</v>
      </c>
      <c r="F45" s="122" t="s">
        <v>8</v>
      </c>
      <c r="G45" s="122" t="str">
        <f t="shared" si="4"/>
        <v>Lessia Lewyckyj</v>
      </c>
      <c r="H45" s="171" t="s">
        <v>3</v>
      </c>
      <c r="I45" s="174" t="s">
        <v>7</v>
      </c>
      <c r="J45" s="122" t="str">
        <f>VLOOKUP(I45,'Girls 0708 - 1'!$A$5:$I$14,2)</f>
        <v>Rachelle Hazée</v>
      </c>
      <c r="K45" s="123">
        <v>11</v>
      </c>
      <c r="L45" s="124">
        <v>9</v>
      </c>
      <c r="M45" s="156">
        <v>11</v>
      </c>
      <c r="N45" s="124">
        <v>9</v>
      </c>
      <c r="O45" s="156">
        <v>4</v>
      </c>
      <c r="P45" s="124">
        <v>11</v>
      </c>
      <c r="Q45" s="156">
        <v>9</v>
      </c>
      <c r="R45" s="124">
        <v>11</v>
      </c>
      <c r="S45" s="156">
        <v>9</v>
      </c>
      <c r="T45" s="125">
        <v>11</v>
      </c>
      <c r="U45" s="153">
        <f t="shared" si="5"/>
        <v>2</v>
      </c>
      <c r="V45" s="155">
        <f t="shared" si="6"/>
        <v>3</v>
      </c>
      <c r="W45" s="121" t="str">
        <f t="shared" si="7"/>
        <v>C</v>
      </c>
      <c r="X45" s="121" t="str">
        <f t="shared" si="8"/>
        <v>I</v>
      </c>
    </row>
    <row r="46" spans="1:24" x14ac:dyDescent="0.25">
      <c r="A46" s="153">
        <v>13</v>
      </c>
      <c r="B46" s="121" t="s">
        <v>67</v>
      </c>
      <c r="C46" s="184">
        <v>0.75347222222222221</v>
      </c>
      <c r="D46" s="79" t="s">
        <v>4</v>
      </c>
      <c r="E46" s="122" t="str">
        <f t="shared" si="3"/>
        <v>Evy Vandecasteele</v>
      </c>
      <c r="F46" s="122" t="s">
        <v>8</v>
      </c>
      <c r="G46" s="122" t="str">
        <f t="shared" si="4"/>
        <v>Bye</v>
      </c>
      <c r="H46" s="171" t="s">
        <v>7</v>
      </c>
      <c r="I46" s="174" t="s">
        <v>12</v>
      </c>
      <c r="J46" s="122" t="str">
        <f>VLOOKUP(I46,'Girls 0708 - 1'!$A$5:$I$14,2)</f>
        <v>Iris Leskens</v>
      </c>
      <c r="K46" s="200" t="s">
        <v>179</v>
      </c>
      <c r="L46" s="124"/>
      <c r="M46" s="156"/>
      <c r="N46" s="124"/>
      <c r="O46" s="156"/>
      <c r="P46" s="124"/>
      <c r="Q46" s="156"/>
      <c r="R46" s="124"/>
      <c r="S46" s="156"/>
      <c r="T46" s="125"/>
      <c r="U46" s="153">
        <v>3</v>
      </c>
      <c r="V46" s="155">
        <f t="shared" si="6"/>
        <v>0</v>
      </c>
      <c r="W46" s="121" t="str">
        <f t="shared" si="7"/>
        <v>D</v>
      </c>
      <c r="X46" s="121" t="str">
        <f t="shared" si="8"/>
        <v>G</v>
      </c>
    </row>
    <row r="47" spans="1:24" x14ac:dyDescent="0.25">
      <c r="A47" s="153">
        <v>14</v>
      </c>
      <c r="B47" s="121" t="s">
        <v>67</v>
      </c>
      <c r="C47" s="184">
        <v>0.75347222222222221</v>
      </c>
      <c r="D47" s="79" t="s">
        <v>5</v>
      </c>
      <c r="E47" s="122" t="str">
        <f t="shared" si="3"/>
        <v>Enisa Sadikovic</v>
      </c>
      <c r="F47" s="122" t="s">
        <v>8</v>
      </c>
      <c r="G47" s="122" t="str">
        <f t="shared" si="4"/>
        <v>Koba De Zaeyer</v>
      </c>
      <c r="H47" s="171" t="s">
        <v>69</v>
      </c>
      <c r="I47" s="174" t="s">
        <v>13</v>
      </c>
      <c r="J47" s="122" t="str">
        <f>VLOOKUP(I47,'Girls 0708 - 1'!$A$5:$I$14,2)</f>
        <v>Grace Looney</v>
      </c>
      <c r="K47" s="123">
        <v>11</v>
      </c>
      <c r="L47" s="124">
        <v>1</v>
      </c>
      <c r="M47" s="156">
        <v>11</v>
      </c>
      <c r="N47" s="124">
        <v>4</v>
      </c>
      <c r="O47" s="156">
        <v>11</v>
      </c>
      <c r="P47" s="124">
        <v>3</v>
      </c>
      <c r="Q47" s="156"/>
      <c r="R47" s="124"/>
      <c r="S47" s="156"/>
      <c r="T47" s="125"/>
      <c r="U47" s="153">
        <f t="shared" si="5"/>
        <v>3</v>
      </c>
      <c r="V47" s="155">
        <f t="shared" si="6"/>
        <v>0</v>
      </c>
      <c r="W47" s="121" t="str">
        <f t="shared" si="7"/>
        <v>E</v>
      </c>
      <c r="X47" s="121" t="str">
        <f t="shared" si="8"/>
        <v>J</v>
      </c>
    </row>
    <row r="48" spans="1:24" x14ac:dyDescent="0.25">
      <c r="A48" s="153">
        <v>15</v>
      </c>
      <c r="B48" s="121" t="s">
        <v>67</v>
      </c>
      <c r="C48" s="184">
        <v>0.75347222222222221</v>
      </c>
      <c r="D48" s="79" t="s">
        <v>6</v>
      </c>
      <c r="E48" s="122" t="str">
        <f t="shared" si="3"/>
        <v>Nore Colla</v>
      </c>
      <c r="F48" s="122" t="s">
        <v>8</v>
      </c>
      <c r="G48" s="122" t="str">
        <f t="shared" si="4"/>
        <v>Manoe Labaere</v>
      </c>
      <c r="H48" s="171" t="s">
        <v>1</v>
      </c>
      <c r="I48" s="174" t="s">
        <v>69</v>
      </c>
      <c r="J48" s="122" t="str">
        <f>VLOOKUP(I48,'Girls 0708 - 1'!$A$5:$I$14,2)</f>
        <v>Lilah Chambet-Weil</v>
      </c>
      <c r="K48" s="123">
        <v>4</v>
      </c>
      <c r="L48" s="124">
        <v>11</v>
      </c>
      <c r="M48" s="156">
        <v>3</v>
      </c>
      <c r="N48" s="124">
        <v>11</v>
      </c>
      <c r="O48" s="156">
        <v>3</v>
      </c>
      <c r="P48" s="124">
        <v>11</v>
      </c>
      <c r="Q48" s="156"/>
      <c r="R48" s="124"/>
      <c r="S48" s="156"/>
      <c r="T48" s="125"/>
      <c r="U48" s="153">
        <f t="shared" si="5"/>
        <v>0</v>
      </c>
      <c r="V48" s="155">
        <f t="shared" si="6"/>
        <v>3</v>
      </c>
      <c r="W48" s="121" t="str">
        <f t="shared" si="7"/>
        <v>A</v>
      </c>
      <c r="X48" s="121" t="str">
        <f t="shared" si="8"/>
        <v>F</v>
      </c>
    </row>
    <row r="49" spans="1:24" x14ac:dyDescent="0.25">
      <c r="A49" s="153">
        <v>11</v>
      </c>
      <c r="B49" s="121" t="s">
        <v>67</v>
      </c>
      <c r="C49" s="184">
        <v>0.78819444444444453</v>
      </c>
      <c r="D49" s="79" t="s">
        <v>12</v>
      </c>
      <c r="E49" s="122" t="str">
        <f t="shared" si="3"/>
        <v>Clara Ceulemans</v>
      </c>
      <c r="F49" s="122" t="s">
        <v>8</v>
      </c>
      <c r="G49" s="122" t="str">
        <f t="shared" si="4"/>
        <v>Evy Vandecasteele</v>
      </c>
      <c r="H49" s="171" t="s">
        <v>4</v>
      </c>
      <c r="I49" s="174" t="s">
        <v>1</v>
      </c>
      <c r="J49" s="122" t="str">
        <f>VLOOKUP(I49,'Girls 0708 - 1'!$A$5:$I$14,2)</f>
        <v>Lily Laffineur</v>
      </c>
      <c r="K49" s="123">
        <v>11</v>
      </c>
      <c r="L49" s="124">
        <v>5</v>
      </c>
      <c r="M49" s="156">
        <v>11</v>
      </c>
      <c r="N49" s="124">
        <v>7</v>
      </c>
      <c r="O49" s="156">
        <v>11</v>
      </c>
      <c r="P49" s="124">
        <v>4</v>
      </c>
      <c r="Q49" s="156"/>
      <c r="R49" s="124"/>
      <c r="S49" s="156"/>
      <c r="T49" s="125"/>
      <c r="U49" s="153">
        <f t="shared" si="5"/>
        <v>3</v>
      </c>
      <c r="V49" s="155">
        <f t="shared" si="6"/>
        <v>0</v>
      </c>
      <c r="W49" s="121" t="str">
        <f t="shared" si="7"/>
        <v>H</v>
      </c>
      <c r="X49" s="121" t="str">
        <f t="shared" si="8"/>
        <v>D</v>
      </c>
    </row>
    <row r="50" spans="1:24" x14ac:dyDescent="0.25">
      <c r="A50" s="153">
        <v>12</v>
      </c>
      <c r="B50" s="121" t="s">
        <v>67</v>
      </c>
      <c r="C50" s="184">
        <v>0.78819444444444453</v>
      </c>
      <c r="D50" s="79" t="s">
        <v>5</v>
      </c>
      <c r="E50" s="122" t="str">
        <f t="shared" si="3"/>
        <v>Enisa Sadikovic</v>
      </c>
      <c r="F50" s="122" t="s">
        <v>8</v>
      </c>
      <c r="G50" s="122" t="str">
        <f t="shared" si="4"/>
        <v>Anjali Singh</v>
      </c>
      <c r="H50" s="171" t="s">
        <v>13</v>
      </c>
      <c r="I50" s="174" t="s">
        <v>2</v>
      </c>
      <c r="J50" s="122" t="str">
        <f>VLOOKUP(I50,'Girls 0708 - 1'!$A$5:$I$14,2)</f>
        <v>Soleane Betrancourt</v>
      </c>
      <c r="K50" s="123">
        <v>11</v>
      </c>
      <c r="L50" s="124">
        <v>1</v>
      </c>
      <c r="M50" s="156">
        <v>11</v>
      </c>
      <c r="N50" s="124">
        <v>2</v>
      </c>
      <c r="O50" s="156">
        <v>11</v>
      </c>
      <c r="P50" s="124">
        <v>4</v>
      </c>
      <c r="Q50" s="156"/>
      <c r="R50" s="124"/>
      <c r="S50" s="156"/>
      <c r="T50" s="125"/>
      <c r="U50" s="153">
        <f t="shared" si="5"/>
        <v>3</v>
      </c>
      <c r="V50" s="155">
        <f t="shared" si="6"/>
        <v>0</v>
      </c>
      <c r="W50" s="121" t="str">
        <f t="shared" si="7"/>
        <v>E</v>
      </c>
      <c r="X50" s="121" t="str">
        <f t="shared" si="8"/>
        <v>I</v>
      </c>
    </row>
    <row r="51" spans="1:24" x14ac:dyDescent="0.25">
      <c r="A51" s="153">
        <v>13</v>
      </c>
      <c r="B51" s="121" t="s">
        <v>67</v>
      </c>
      <c r="C51" s="184">
        <v>0.78819444444444453</v>
      </c>
      <c r="D51" s="79" t="s">
        <v>6</v>
      </c>
      <c r="E51" s="122" t="str">
        <f t="shared" si="3"/>
        <v>Nore Colla</v>
      </c>
      <c r="F51" s="122" t="s">
        <v>8</v>
      </c>
      <c r="G51" s="122" t="str">
        <f t="shared" si="4"/>
        <v>Sanne Van Der Schoot</v>
      </c>
      <c r="H51" s="171" t="s">
        <v>2</v>
      </c>
      <c r="I51" s="174" t="s">
        <v>3</v>
      </c>
      <c r="J51" s="122" t="str">
        <f>VLOOKUP(I51,'Girls 0708 - 1'!$A$5:$I$14,2)</f>
        <v>Lynn Schijven</v>
      </c>
      <c r="K51" s="123">
        <v>8</v>
      </c>
      <c r="L51" s="124">
        <v>11</v>
      </c>
      <c r="M51" s="156">
        <v>1</v>
      </c>
      <c r="N51" s="124">
        <v>11</v>
      </c>
      <c r="O51" s="156">
        <v>3</v>
      </c>
      <c r="P51" s="124">
        <v>11</v>
      </c>
      <c r="Q51" s="156"/>
      <c r="R51" s="124"/>
      <c r="S51" s="156"/>
      <c r="T51" s="125"/>
      <c r="U51" s="153">
        <f t="shared" si="5"/>
        <v>0</v>
      </c>
      <c r="V51" s="155">
        <f t="shared" si="6"/>
        <v>3</v>
      </c>
      <c r="W51" s="121" t="str">
        <f t="shared" si="7"/>
        <v>B</v>
      </c>
      <c r="X51" s="121" t="str">
        <f t="shared" si="8"/>
        <v>F</v>
      </c>
    </row>
    <row r="52" spans="1:24" x14ac:dyDescent="0.25">
      <c r="A52" s="153">
        <v>14</v>
      </c>
      <c r="B52" s="121" t="s">
        <v>67</v>
      </c>
      <c r="C52" s="184">
        <v>0.78819444444444453</v>
      </c>
      <c r="D52" s="79" t="s">
        <v>1</v>
      </c>
      <c r="E52" s="122" t="str">
        <f t="shared" si="3"/>
        <v>Manoe Labaere</v>
      </c>
      <c r="F52" s="122" t="s">
        <v>8</v>
      </c>
      <c r="G52" s="122" t="str">
        <f t="shared" si="4"/>
        <v>Lessia Lewyckyj</v>
      </c>
      <c r="H52" s="171" t="s">
        <v>3</v>
      </c>
      <c r="I52" s="174" t="s">
        <v>4</v>
      </c>
      <c r="J52" s="122" t="str">
        <f>VLOOKUP(I52,'Girls 0708 - 1'!$A$5:$I$14,2)</f>
        <v>Lotte Leysens</v>
      </c>
      <c r="K52" s="123">
        <v>11</v>
      </c>
      <c r="L52" s="124">
        <v>6</v>
      </c>
      <c r="M52" s="156">
        <v>11</v>
      </c>
      <c r="N52" s="124">
        <v>9</v>
      </c>
      <c r="O52" s="156">
        <v>11</v>
      </c>
      <c r="P52" s="124">
        <v>3</v>
      </c>
      <c r="Q52" s="156"/>
      <c r="R52" s="124"/>
      <c r="S52" s="156"/>
      <c r="T52" s="125"/>
      <c r="U52" s="153">
        <f t="shared" si="5"/>
        <v>3</v>
      </c>
      <c r="V52" s="155">
        <f t="shared" si="6"/>
        <v>0</v>
      </c>
      <c r="W52" s="121" t="str">
        <f t="shared" si="7"/>
        <v>A</v>
      </c>
      <c r="X52" s="121" t="str">
        <f t="shared" si="8"/>
        <v>C</v>
      </c>
    </row>
    <row r="53" spans="1:24" x14ac:dyDescent="0.25">
      <c r="A53" s="153">
        <v>15</v>
      </c>
      <c r="B53" s="121" t="s">
        <v>67</v>
      </c>
      <c r="C53" s="184">
        <v>0.78819444444444453</v>
      </c>
      <c r="D53" s="79" t="s">
        <v>69</v>
      </c>
      <c r="E53" s="122" t="str">
        <f t="shared" si="3"/>
        <v>Koba De Zaeyer</v>
      </c>
      <c r="F53" s="122" t="s">
        <v>8</v>
      </c>
      <c r="G53" s="122" t="str">
        <f t="shared" si="4"/>
        <v>Bye</v>
      </c>
      <c r="H53" s="171" t="s">
        <v>7</v>
      </c>
      <c r="I53" s="174" t="s">
        <v>5</v>
      </c>
      <c r="J53" s="122" t="str">
        <f>VLOOKUP(I53,'Girls 0708 - 1'!$A$5:$I$14,2)</f>
        <v>Lotte Nuyttens</v>
      </c>
      <c r="K53" s="200" t="s">
        <v>179</v>
      </c>
      <c r="L53" s="124"/>
      <c r="M53" s="156"/>
      <c r="N53" s="124"/>
      <c r="O53" s="156"/>
      <c r="P53" s="124"/>
      <c r="Q53" s="156"/>
      <c r="R53" s="124"/>
      <c r="S53" s="156"/>
      <c r="T53" s="125"/>
      <c r="U53" s="153">
        <v>3</v>
      </c>
      <c r="V53" s="155">
        <f t="shared" si="6"/>
        <v>0</v>
      </c>
      <c r="W53" s="121" t="str">
        <f t="shared" si="7"/>
        <v>J</v>
      </c>
      <c r="X53" s="121" t="str">
        <f t="shared" si="8"/>
        <v>G</v>
      </c>
    </row>
    <row r="54" spans="1:24" x14ac:dyDescent="0.25">
      <c r="A54" s="153">
        <v>11</v>
      </c>
      <c r="B54" s="199" t="s">
        <v>176</v>
      </c>
      <c r="C54" s="184">
        <v>0.41319444444444442</v>
      </c>
      <c r="D54" s="79" t="s">
        <v>12</v>
      </c>
      <c r="E54" s="122" t="str">
        <f t="shared" si="3"/>
        <v>Clara Ceulemans</v>
      </c>
      <c r="F54" s="122" t="s">
        <v>8</v>
      </c>
      <c r="G54" s="122" t="str">
        <f t="shared" si="4"/>
        <v>Bye</v>
      </c>
      <c r="H54" s="171" t="s">
        <v>7</v>
      </c>
      <c r="I54" s="174" t="s">
        <v>6</v>
      </c>
      <c r="J54" s="122" t="str">
        <f>VLOOKUP(I54,'Girls 0708 - 1'!$A$5:$I$14,2)</f>
        <v>Anaïs Raomain</v>
      </c>
      <c r="K54" s="200" t="s">
        <v>179</v>
      </c>
      <c r="L54" s="124"/>
      <c r="M54" s="156"/>
      <c r="N54" s="124"/>
      <c r="O54" s="156"/>
      <c r="P54" s="124"/>
      <c r="Q54" s="156"/>
      <c r="R54" s="124"/>
      <c r="S54" s="156"/>
      <c r="T54" s="125"/>
      <c r="U54" s="153">
        <v>3</v>
      </c>
      <c r="V54" s="155">
        <f t="shared" si="6"/>
        <v>0</v>
      </c>
      <c r="W54" s="121" t="str">
        <f t="shared" si="7"/>
        <v>H</v>
      </c>
      <c r="X54" s="121" t="str">
        <f t="shared" si="8"/>
        <v>G</v>
      </c>
    </row>
    <row r="55" spans="1:24" x14ac:dyDescent="0.25">
      <c r="A55" s="153">
        <v>12</v>
      </c>
      <c r="B55" s="199" t="s">
        <v>176</v>
      </c>
      <c r="C55" s="184">
        <v>0.41319444444444442</v>
      </c>
      <c r="D55" s="79" t="s">
        <v>3</v>
      </c>
      <c r="E55" s="122" t="str">
        <f t="shared" si="3"/>
        <v>Lessia Lewyckyj</v>
      </c>
      <c r="F55" s="122" t="s">
        <v>8</v>
      </c>
      <c r="G55" s="122" t="str">
        <f t="shared" si="4"/>
        <v>Koba De Zaeyer</v>
      </c>
      <c r="H55" s="171" t="s">
        <v>69</v>
      </c>
      <c r="I55" s="174" t="s">
        <v>7</v>
      </c>
      <c r="J55" s="122" t="str">
        <f>VLOOKUP(I55,'Girls 0708 - 1'!$A$5:$I$14,2)</f>
        <v>Rachelle Hazée</v>
      </c>
      <c r="K55" s="123"/>
      <c r="L55" s="124"/>
      <c r="M55" s="156"/>
      <c r="N55" s="124"/>
      <c r="O55" s="156"/>
      <c r="P55" s="124"/>
      <c r="Q55" s="156"/>
      <c r="R55" s="124"/>
      <c r="S55" s="156"/>
      <c r="T55" s="125"/>
      <c r="U55" s="153">
        <f t="shared" si="5"/>
        <v>0</v>
      </c>
      <c r="V55" s="155">
        <f t="shared" si="6"/>
        <v>0</v>
      </c>
      <c r="W55" s="121" t="str">
        <f t="shared" si="7"/>
        <v/>
      </c>
      <c r="X55" s="121" t="str">
        <f t="shared" si="8"/>
        <v/>
      </c>
    </row>
    <row r="56" spans="1:24" x14ac:dyDescent="0.25">
      <c r="A56" s="153">
        <v>13</v>
      </c>
      <c r="B56" s="199" t="s">
        <v>176</v>
      </c>
      <c r="C56" s="184">
        <v>0.41319444444444442</v>
      </c>
      <c r="D56" s="79" t="s">
        <v>2</v>
      </c>
      <c r="E56" s="122" t="str">
        <f t="shared" si="3"/>
        <v>Sanne Van Der Schoot</v>
      </c>
      <c r="F56" s="122" t="s">
        <v>8</v>
      </c>
      <c r="G56" s="122" t="str">
        <f t="shared" si="4"/>
        <v>Manoe Labaere</v>
      </c>
      <c r="H56" s="171" t="s">
        <v>1</v>
      </c>
      <c r="I56" s="174" t="s">
        <v>12</v>
      </c>
      <c r="J56" s="122" t="str">
        <f>VLOOKUP(I56,'Girls 0708 - 1'!$A$5:$I$14,2)</f>
        <v>Iris Leskens</v>
      </c>
      <c r="K56" s="123"/>
      <c r="L56" s="124"/>
      <c r="M56" s="156"/>
      <c r="N56" s="124"/>
      <c r="O56" s="156"/>
      <c r="P56" s="124"/>
      <c r="Q56" s="156"/>
      <c r="R56" s="124"/>
      <c r="S56" s="156"/>
      <c r="T56" s="125"/>
      <c r="U56" s="153">
        <f t="shared" si="5"/>
        <v>0</v>
      </c>
      <c r="V56" s="155">
        <f t="shared" si="6"/>
        <v>0</v>
      </c>
      <c r="W56" s="121" t="str">
        <f t="shared" si="7"/>
        <v/>
      </c>
      <c r="X56" s="121" t="str">
        <f t="shared" si="8"/>
        <v/>
      </c>
    </row>
    <row r="57" spans="1:24" x14ac:dyDescent="0.25">
      <c r="A57" s="153">
        <v>14</v>
      </c>
      <c r="B57" s="121" t="s">
        <v>176</v>
      </c>
      <c r="C57" s="184">
        <v>0.41319444444444442</v>
      </c>
      <c r="D57" s="79" t="s">
        <v>13</v>
      </c>
      <c r="E57" s="122" t="str">
        <f t="shared" si="3"/>
        <v>Anjali Singh</v>
      </c>
      <c r="F57" s="122" t="s">
        <v>8</v>
      </c>
      <c r="G57" s="122" t="str">
        <f t="shared" si="4"/>
        <v>Nore Colla</v>
      </c>
      <c r="H57" s="171" t="s">
        <v>6</v>
      </c>
      <c r="I57" s="174" t="s">
        <v>13</v>
      </c>
      <c r="J57" s="122" t="str">
        <f>VLOOKUP(I57,'Girls 0708 - 1'!$A$5:$I$14,2)</f>
        <v>Grace Looney</v>
      </c>
      <c r="K57" s="123"/>
      <c r="L57" s="124"/>
      <c r="M57" s="156"/>
      <c r="N57" s="124"/>
      <c r="O57" s="156"/>
      <c r="P57" s="124"/>
      <c r="Q57" s="156"/>
      <c r="R57" s="124"/>
      <c r="S57" s="156"/>
      <c r="T57" s="125"/>
      <c r="U57" s="153">
        <f t="shared" si="5"/>
        <v>0</v>
      </c>
      <c r="V57" s="155">
        <f t="shared" si="6"/>
        <v>0</v>
      </c>
      <c r="W57" s="121" t="str">
        <f t="shared" si="7"/>
        <v/>
      </c>
      <c r="X57" s="121" t="str">
        <f t="shared" si="8"/>
        <v/>
      </c>
    </row>
    <row r="58" spans="1:24" x14ac:dyDescent="0.25">
      <c r="A58" s="153">
        <v>15</v>
      </c>
      <c r="B58" s="121" t="s">
        <v>176</v>
      </c>
      <c r="C58" s="184">
        <v>0.41319444444444442</v>
      </c>
      <c r="D58" s="79" t="s">
        <v>4</v>
      </c>
      <c r="E58" s="122" t="str">
        <f t="shared" si="3"/>
        <v>Evy Vandecasteele</v>
      </c>
      <c r="F58" s="122" t="s">
        <v>8</v>
      </c>
      <c r="G58" s="122" t="str">
        <f t="shared" si="4"/>
        <v>Enisa Sadikovic</v>
      </c>
      <c r="H58" s="171" t="s">
        <v>5</v>
      </c>
      <c r="I58" s="174" t="s">
        <v>69</v>
      </c>
      <c r="J58" s="122" t="str">
        <f>VLOOKUP(I58,'Girls 0708 - 1'!$A$5:$I$14,2)</f>
        <v>Lilah Chambet-Weil</v>
      </c>
      <c r="K58" s="123"/>
      <c r="L58" s="124"/>
      <c r="M58" s="156"/>
      <c r="N58" s="124"/>
      <c r="O58" s="156"/>
      <c r="P58" s="124"/>
      <c r="Q58" s="156"/>
      <c r="R58" s="124"/>
      <c r="S58" s="156"/>
      <c r="T58" s="125"/>
      <c r="U58" s="153">
        <f t="shared" si="5"/>
        <v>0</v>
      </c>
      <c r="V58" s="155">
        <f t="shared" si="6"/>
        <v>0</v>
      </c>
      <c r="W58" s="121" t="str">
        <f t="shared" si="7"/>
        <v/>
      </c>
      <c r="X58" s="121" t="str">
        <f t="shared" si="8"/>
        <v/>
      </c>
    </row>
    <row r="59" spans="1:24" x14ac:dyDescent="0.25">
      <c r="A59" s="153">
        <v>11</v>
      </c>
      <c r="B59" s="121" t="s">
        <v>176</v>
      </c>
      <c r="C59" s="184">
        <v>0.44791666666666669</v>
      </c>
      <c r="D59" s="79" t="s">
        <v>12</v>
      </c>
      <c r="E59" s="122" t="str">
        <f t="shared" si="3"/>
        <v>Clara Ceulemans</v>
      </c>
      <c r="F59" s="122" t="s">
        <v>8</v>
      </c>
      <c r="G59" s="122" t="str">
        <f t="shared" si="4"/>
        <v>Enisa Sadikovic</v>
      </c>
      <c r="H59" s="171" t="s">
        <v>5</v>
      </c>
      <c r="I59" s="174" t="s">
        <v>1</v>
      </c>
      <c r="J59" s="122" t="str">
        <f>VLOOKUP(I59,'Girls 0708 - 1'!$A$5:$I$14,2)</f>
        <v>Lily Laffineur</v>
      </c>
      <c r="K59" s="123"/>
      <c r="L59" s="124"/>
      <c r="M59" s="156"/>
      <c r="N59" s="124"/>
      <c r="O59" s="156"/>
      <c r="P59" s="124"/>
      <c r="Q59" s="156"/>
      <c r="R59" s="124"/>
      <c r="S59" s="156"/>
      <c r="T59" s="125"/>
      <c r="U59" s="153">
        <f t="shared" si="5"/>
        <v>0</v>
      </c>
      <c r="V59" s="155">
        <f t="shared" si="6"/>
        <v>0</v>
      </c>
      <c r="W59" s="121" t="str">
        <f t="shared" si="7"/>
        <v/>
      </c>
      <c r="X59" s="121" t="str">
        <f t="shared" si="8"/>
        <v/>
      </c>
    </row>
    <row r="60" spans="1:24" x14ac:dyDescent="0.25">
      <c r="A60" s="153">
        <v>12</v>
      </c>
      <c r="B60" s="121" t="s">
        <v>176</v>
      </c>
      <c r="C60" s="184">
        <v>0.44791666666666669</v>
      </c>
      <c r="D60" s="79" t="s">
        <v>6</v>
      </c>
      <c r="E60" s="122" t="str">
        <f t="shared" si="3"/>
        <v>Nore Colla</v>
      </c>
      <c r="F60" s="122" t="s">
        <v>8</v>
      </c>
      <c r="G60" s="122" t="str">
        <f t="shared" si="4"/>
        <v>Evy Vandecasteele</v>
      </c>
      <c r="H60" s="171" t="s">
        <v>4</v>
      </c>
      <c r="I60" s="174" t="s">
        <v>2</v>
      </c>
      <c r="J60" s="122" t="str">
        <f>VLOOKUP(I60,'Girls 0708 - 1'!$A$5:$I$14,2)</f>
        <v>Soleane Betrancourt</v>
      </c>
      <c r="K60" s="123"/>
      <c r="L60" s="124"/>
      <c r="M60" s="156"/>
      <c r="N60" s="124"/>
      <c r="O60" s="156"/>
      <c r="P60" s="124"/>
      <c r="Q60" s="156"/>
      <c r="R60" s="124"/>
      <c r="S60" s="156"/>
      <c r="T60" s="125"/>
      <c r="U60" s="153">
        <f t="shared" si="5"/>
        <v>0</v>
      </c>
      <c r="V60" s="155">
        <f t="shared" si="6"/>
        <v>0</v>
      </c>
      <c r="W60" s="121" t="str">
        <f t="shared" si="7"/>
        <v/>
      </c>
      <c r="X60" s="121" t="str">
        <f t="shared" si="8"/>
        <v/>
      </c>
    </row>
    <row r="61" spans="1:24" x14ac:dyDescent="0.25">
      <c r="A61" s="153">
        <v>13</v>
      </c>
      <c r="B61" s="121" t="s">
        <v>176</v>
      </c>
      <c r="C61" s="184">
        <v>0.44791666666666669</v>
      </c>
      <c r="D61" s="79" t="s">
        <v>1</v>
      </c>
      <c r="E61" s="122" t="str">
        <f t="shared" si="3"/>
        <v>Manoe Labaere</v>
      </c>
      <c r="F61" s="122" t="s">
        <v>8</v>
      </c>
      <c r="G61" s="122" t="str">
        <f t="shared" si="4"/>
        <v>Anjali Singh</v>
      </c>
      <c r="H61" s="171" t="s">
        <v>13</v>
      </c>
      <c r="I61" s="174" t="s">
        <v>3</v>
      </c>
      <c r="J61" s="122" t="str">
        <f>VLOOKUP(I61,'Girls 0708 - 1'!$A$5:$I$14,2)</f>
        <v>Lynn Schijven</v>
      </c>
      <c r="K61" s="123"/>
      <c r="L61" s="124"/>
      <c r="M61" s="156"/>
      <c r="N61" s="124"/>
      <c r="O61" s="156"/>
      <c r="P61" s="124"/>
      <c r="Q61" s="156"/>
      <c r="R61" s="124"/>
      <c r="S61" s="156"/>
      <c r="T61" s="125"/>
      <c r="U61" s="153">
        <f t="shared" si="5"/>
        <v>0</v>
      </c>
      <c r="V61" s="155">
        <f t="shared" si="6"/>
        <v>0</v>
      </c>
      <c r="W61" s="121" t="str">
        <f t="shared" si="7"/>
        <v/>
      </c>
      <c r="X61" s="121" t="str">
        <f t="shared" si="8"/>
        <v/>
      </c>
    </row>
    <row r="62" spans="1:24" x14ac:dyDescent="0.25">
      <c r="A62" s="153">
        <v>14</v>
      </c>
      <c r="B62" s="121" t="s">
        <v>176</v>
      </c>
      <c r="C62" s="184">
        <v>0.44791666666666669</v>
      </c>
      <c r="D62" s="79" t="s">
        <v>69</v>
      </c>
      <c r="E62" s="122" t="str">
        <f t="shared" si="3"/>
        <v>Koba De Zaeyer</v>
      </c>
      <c r="F62" s="122" t="s">
        <v>8</v>
      </c>
      <c r="G62" s="122" t="str">
        <f t="shared" si="4"/>
        <v>Sanne Van Der Schoot</v>
      </c>
      <c r="H62" s="171" t="s">
        <v>2</v>
      </c>
      <c r="I62" s="174" t="s">
        <v>4</v>
      </c>
      <c r="J62" s="122" t="str">
        <f>VLOOKUP(I62,'Girls 0708 - 1'!$A$5:$I$14,2)</f>
        <v>Lotte Leysens</v>
      </c>
      <c r="K62" s="123"/>
      <c r="L62" s="124"/>
      <c r="M62" s="156"/>
      <c r="N62" s="124"/>
      <c r="O62" s="156"/>
      <c r="P62" s="124"/>
      <c r="Q62" s="156"/>
      <c r="R62" s="124"/>
      <c r="S62" s="156"/>
      <c r="T62" s="125"/>
      <c r="U62" s="153">
        <f t="shared" si="5"/>
        <v>0</v>
      </c>
      <c r="V62" s="155">
        <f t="shared" si="6"/>
        <v>0</v>
      </c>
      <c r="W62" s="121" t="str">
        <f t="shared" si="7"/>
        <v/>
      </c>
      <c r="X62" s="121" t="str">
        <f t="shared" si="8"/>
        <v/>
      </c>
    </row>
    <row r="63" spans="1:24" ht="15.75" thickBot="1" x14ac:dyDescent="0.3">
      <c r="A63" s="157">
        <v>15</v>
      </c>
      <c r="B63" s="126" t="s">
        <v>176</v>
      </c>
      <c r="C63" s="185">
        <v>0.44791666666666669</v>
      </c>
      <c r="D63" s="28" t="s">
        <v>7</v>
      </c>
      <c r="E63" s="127" t="str">
        <f t="shared" si="3"/>
        <v>Bye</v>
      </c>
      <c r="F63" s="127" t="s">
        <v>8</v>
      </c>
      <c r="G63" s="127" t="str">
        <f t="shared" si="4"/>
        <v>Lessia Lewyckyj</v>
      </c>
      <c r="H63" s="172" t="s">
        <v>3</v>
      </c>
      <c r="I63" s="175" t="s">
        <v>5</v>
      </c>
      <c r="J63" s="127" t="str">
        <f>VLOOKUP(I63,'Girls 0708 - 1'!$A$5:$I$14,2)</f>
        <v>Lotte Nuyttens</v>
      </c>
      <c r="K63" s="128"/>
      <c r="L63" s="202" t="s">
        <v>179</v>
      </c>
      <c r="M63" s="160"/>
      <c r="N63" s="129"/>
      <c r="O63" s="160"/>
      <c r="P63" s="129"/>
      <c r="Q63" s="160"/>
      <c r="R63" s="129"/>
      <c r="S63" s="160"/>
      <c r="T63" s="130"/>
      <c r="U63" s="157">
        <f t="shared" si="5"/>
        <v>0</v>
      </c>
      <c r="V63" s="159">
        <v>3</v>
      </c>
      <c r="W63" s="126" t="str">
        <f t="shared" si="7"/>
        <v>C</v>
      </c>
      <c r="X63" s="126" t="str">
        <f t="shared" si="8"/>
        <v>G</v>
      </c>
    </row>
    <row r="64" spans="1:24" x14ac:dyDescent="0.25"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</row>
    <row r="65" spans="7:23" x14ac:dyDescent="0.25"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</row>
    <row r="66" spans="7:23" x14ac:dyDescent="0.25"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</row>
    <row r="67" spans="7:23" x14ac:dyDescent="0.25"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</row>
    <row r="68" spans="7:23" x14ac:dyDescent="0.25"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</row>
    <row r="69" spans="7:23" x14ac:dyDescent="0.25"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</row>
    <row r="70" spans="7:23" x14ac:dyDescent="0.25"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</row>
  </sheetData>
  <mergeCells count="69">
    <mergeCell ref="B15:E15"/>
    <mergeCell ref="F15:G15"/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B12:E12"/>
    <mergeCell ref="F12:G12"/>
    <mergeCell ref="H12:I12"/>
    <mergeCell ref="O12:P12"/>
    <mergeCell ref="Q12:X12"/>
    <mergeCell ref="B11:E11"/>
    <mergeCell ref="F11:G11"/>
    <mergeCell ref="H11:I11"/>
    <mergeCell ref="O11:P11"/>
    <mergeCell ref="Q11:X11"/>
    <mergeCell ref="B14:E14"/>
    <mergeCell ref="F14:G14"/>
    <mergeCell ref="H14:I14"/>
    <mergeCell ref="O14:P14"/>
    <mergeCell ref="Q14:X14"/>
    <mergeCell ref="B13:E13"/>
    <mergeCell ref="F13:G13"/>
    <mergeCell ref="H13:I13"/>
    <mergeCell ref="O13:P13"/>
    <mergeCell ref="Q13:X13"/>
    <mergeCell ref="Q18:R18"/>
    <mergeCell ref="S18:T18"/>
    <mergeCell ref="U18:V18"/>
    <mergeCell ref="A17:H17"/>
    <mergeCell ref="D18:H18"/>
    <mergeCell ref="I18:J18"/>
    <mergeCell ref="K18:L18"/>
    <mergeCell ref="M18:N18"/>
    <mergeCell ref="O18:P18"/>
  </mergeCells>
  <pageMargins left="0.7" right="0.7" top="0.75" bottom="0.75" header="0.3" footer="0.3"/>
  <pageSetup paperSize="9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>
    <tabColor rgb="FF00B050"/>
    <pageSetUpPr fitToPage="1"/>
  </sheetPr>
  <dimension ref="A1:Y70"/>
  <sheetViews>
    <sheetView topLeftCell="A22" zoomScaleNormal="100" workbookViewId="0">
      <selection activeCell="K54" sqref="K54"/>
    </sheetView>
  </sheetViews>
  <sheetFormatPr defaultColWidth="9" defaultRowHeight="15" x14ac:dyDescent="0.25"/>
  <cols>
    <col min="1" max="2" width="5.140625" style="114" customWidth="1"/>
    <col min="3" max="3" width="8" style="114" customWidth="1"/>
    <col min="4" max="4" width="4.5703125" style="114" customWidth="1"/>
    <col min="5" max="5" width="20.7109375" style="114" customWidth="1"/>
    <col min="6" max="6" width="4.5703125" style="114" customWidth="1"/>
    <col min="7" max="7" width="20.7109375" style="114" customWidth="1"/>
    <col min="8" max="9" width="4.5703125" style="114" customWidth="1"/>
    <col min="10" max="10" width="20.7109375" style="114" customWidth="1"/>
    <col min="11" max="20" width="4.28515625" style="114" customWidth="1"/>
    <col min="21" max="22" width="5.7109375" style="114" customWidth="1"/>
    <col min="23" max="23" width="5.85546875" style="114" customWidth="1"/>
    <col min="24" max="24" width="5.85546875" style="99" customWidth="1"/>
    <col min="25" max="16384" width="9" style="99"/>
  </cols>
  <sheetData>
    <row r="1" spans="1:25" ht="31.5" x14ac:dyDescent="0.5">
      <c r="A1" s="244" t="s">
        <v>171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2" spans="1:25" ht="18.75" customHeight="1" thickBot="1" x14ac:dyDescent="0.55000000000000004">
      <c r="A2" s="198"/>
      <c r="B2" s="198"/>
      <c r="C2" s="198"/>
      <c r="D2" s="198"/>
      <c r="E2" s="176" t="s">
        <v>174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</row>
    <row r="3" spans="1:25" s="102" customFormat="1" ht="19.5" thickBot="1" x14ac:dyDescent="0.35">
      <c r="A3" s="331" t="s">
        <v>63</v>
      </c>
      <c r="B3" s="332"/>
      <c r="C3" s="332"/>
      <c r="D3" s="332"/>
      <c r="E3" s="332"/>
      <c r="F3" s="332"/>
      <c r="G3" s="332"/>
      <c r="H3" s="332"/>
      <c r="I3" s="333"/>
      <c r="J3" s="101"/>
      <c r="K3" s="334" t="s">
        <v>64</v>
      </c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6"/>
    </row>
    <row r="4" spans="1:25" ht="15.75" thickBot="1" x14ac:dyDescent="0.3">
      <c r="A4" s="103" t="s">
        <v>0</v>
      </c>
      <c r="B4" s="337" t="s">
        <v>47</v>
      </c>
      <c r="C4" s="338"/>
      <c r="D4" s="338"/>
      <c r="E4" s="339"/>
      <c r="F4" s="242" t="s">
        <v>41</v>
      </c>
      <c r="G4" s="345"/>
      <c r="H4" s="337" t="s">
        <v>44</v>
      </c>
      <c r="I4" s="339"/>
      <c r="J4" s="189"/>
      <c r="K4" s="105" t="s">
        <v>59</v>
      </c>
      <c r="L4" s="105" t="s">
        <v>60</v>
      </c>
      <c r="M4" s="105" t="s">
        <v>61</v>
      </c>
      <c r="N4" s="105" t="s">
        <v>62</v>
      </c>
      <c r="O4" s="340" t="s">
        <v>45</v>
      </c>
      <c r="P4" s="341"/>
      <c r="Q4" s="342" t="s">
        <v>47</v>
      </c>
      <c r="R4" s="343"/>
      <c r="S4" s="343"/>
      <c r="T4" s="343"/>
      <c r="U4" s="343"/>
      <c r="V4" s="343"/>
      <c r="W4" s="343"/>
      <c r="X4" s="344"/>
    </row>
    <row r="5" spans="1:25" ht="15.75" thickBot="1" x14ac:dyDescent="0.3">
      <c r="A5" s="106" t="s">
        <v>1</v>
      </c>
      <c r="B5" s="285" t="s">
        <v>38</v>
      </c>
      <c r="C5" s="325"/>
      <c r="D5" s="325"/>
      <c r="E5" s="325"/>
      <c r="F5" s="287" t="s">
        <v>14</v>
      </c>
      <c r="G5" s="325"/>
      <c r="H5" s="325">
        <v>2005</v>
      </c>
      <c r="I5" s="346"/>
      <c r="J5" s="189"/>
      <c r="K5" s="153">
        <f t="shared" ref="K5:K14" si="0">COUNTIF($W$19:$W$63,A5)</f>
        <v>7</v>
      </c>
      <c r="L5" s="195">
        <f t="shared" ref="L5:L14" si="1">COUNTIF($X$19:$X$63,A5)</f>
        <v>0</v>
      </c>
      <c r="M5" s="197"/>
      <c r="N5" s="197"/>
      <c r="O5" s="347"/>
      <c r="P5" s="347"/>
      <c r="Q5" s="329" t="str">
        <f>B5</f>
        <v>Julie Van Hauwaert</v>
      </c>
      <c r="R5" s="329"/>
      <c r="S5" s="329"/>
      <c r="T5" s="329"/>
      <c r="U5" s="329"/>
      <c r="V5" s="329"/>
      <c r="W5" s="329"/>
      <c r="X5" s="348"/>
    </row>
    <row r="6" spans="1:25" ht="15.75" thickBot="1" x14ac:dyDescent="0.3">
      <c r="A6" s="106" t="s">
        <v>2</v>
      </c>
      <c r="B6" s="280" t="s">
        <v>132</v>
      </c>
      <c r="C6" s="313"/>
      <c r="D6" s="313"/>
      <c r="E6" s="313"/>
      <c r="F6" s="282" t="s">
        <v>71</v>
      </c>
      <c r="G6" s="313"/>
      <c r="H6" s="313">
        <v>2006</v>
      </c>
      <c r="I6" s="314"/>
      <c r="J6" s="189"/>
      <c r="K6" s="153">
        <f t="shared" si="0"/>
        <v>1</v>
      </c>
      <c r="L6" s="189">
        <f t="shared" si="1"/>
        <v>6</v>
      </c>
      <c r="M6" s="191"/>
      <c r="N6" s="191"/>
      <c r="O6" s="317"/>
      <c r="P6" s="317"/>
      <c r="Q6" s="318" t="str">
        <f t="shared" ref="Q6:Q14" si="2">B6</f>
        <v>Janne De Zaeyer</v>
      </c>
      <c r="R6" s="318"/>
      <c r="S6" s="318"/>
      <c r="T6" s="318"/>
      <c r="U6" s="318"/>
      <c r="V6" s="318"/>
      <c r="W6" s="318"/>
      <c r="X6" s="319"/>
    </row>
    <row r="7" spans="1:25" ht="15.75" thickBot="1" x14ac:dyDescent="0.3">
      <c r="A7" s="106" t="s">
        <v>3</v>
      </c>
      <c r="B7" s="280" t="s">
        <v>29</v>
      </c>
      <c r="C7" s="313"/>
      <c r="D7" s="313"/>
      <c r="E7" s="313"/>
      <c r="F7" s="282" t="s">
        <v>159</v>
      </c>
      <c r="G7" s="313"/>
      <c r="H7" s="313">
        <v>2005</v>
      </c>
      <c r="I7" s="314"/>
      <c r="J7" s="189"/>
      <c r="K7" s="153">
        <f t="shared" si="0"/>
        <v>5</v>
      </c>
      <c r="L7" s="189">
        <f t="shared" si="1"/>
        <v>2</v>
      </c>
      <c r="M7" s="191"/>
      <c r="N7" s="191"/>
      <c r="O7" s="317"/>
      <c r="P7" s="317"/>
      <c r="Q7" s="318" t="str">
        <f t="shared" si="2"/>
        <v>Lucie Calay</v>
      </c>
      <c r="R7" s="318"/>
      <c r="S7" s="318"/>
      <c r="T7" s="318"/>
      <c r="U7" s="318"/>
      <c r="V7" s="318"/>
      <c r="W7" s="318"/>
      <c r="X7" s="319"/>
    </row>
    <row r="8" spans="1:25" ht="15.75" thickBot="1" x14ac:dyDescent="0.3">
      <c r="A8" s="106" t="s">
        <v>4</v>
      </c>
      <c r="B8" s="280" t="s">
        <v>90</v>
      </c>
      <c r="C8" s="313"/>
      <c r="D8" s="313"/>
      <c r="E8" s="313"/>
      <c r="F8" s="282" t="s">
        <v>157</v>
      </c>
      <c r="G8" s="313"/>
      <c r="H8" s="313">
        <v>2005</v>
      </c>
      <c r="I8" s="314"/>
      <c r="J8" s="189"/>
      <c r="K8" s="153">
        <f t="shared" si="0"/>
        <v>4</v>
      </c>
      <c r="L8" s="189">
        <f t="shared" si="1"/>
        <v>4</v>
      </c>
      <c r="M8" s="191"/>
      <c r="N8" s="191"/>
      <c r="O8" s="317"/>
      <c r="P8" s="317"/>
      <c r="Q8" s="318" t="str">
        <f t="shared" si="2"/>
        <v>Anna Kelly</v>
      </c>
      <c r="R8" s="318"/>
      <c r="S8" s="318"/>
      <c r="T8" s="318"/>
      <c r="U8" s="318"/>
      <c r="V8" s="318"/>
      <c r="W8" s="318"/>
      <c r="X8" s="319"/>
    </row>
    <row r="9" spans="1:25" ht="15.75" thickBot="1" x14ac:dyDescent="0.3">
      <c r="A9" s="106" t="s">
        <v>5</v>
      </c>
      <c r="B9" s="280" t="s">
        <v>180</v>
      </c>
      <c r="C9" s="313"/>
      <c r="D9" s="313"/>
      <c r="E9" s="313"/>
      <c r="F9" s="282"/>
      <c r="G9" s="313"/>
      <c r="H9" s="313"/>
      <c r="I9" s="314"/>
      <c r="J9" s="189"/>
      <c r="K9" s="153">
        <f t="shared" si="0"/>
        <v>0</v>
      </c>
      <c r="L9" s="189">
        <f t="shared" si="1"/>
        <v>9</v>
      </c>
      <c r="M9" s="191"/>
      <c r="N9" s="191"/>
      <c r="O9" s="317"/>
      <c r="P9" s="317"/>
      <c r="Q9" s="318" t="str">
        <f>B9</f>
        <v>Bye</v>
      </c>
      <c r="R9" s="318"/>
      <c r="S9" s="318"/>
      <c r="T9" s="318"/>
      <c r="U9" s="318"/>
      <c r="V9" s="318"/>
      <c r="W9" s="318"/>
      <c r="X9" s="319"/>
    </row>
    <row r="10" spans="1:25" ht="15.75" thickBot="1" x14ac:dyDescent="0.3">
      <c r="A10" s="106" t="s">
        <v>6</v>
      </c>
      <c r="B10" s="280" t="s">
        <v>184</v>
      </c>
      <c r="C10" s="313"/>
      <c r="D10" s="313"/>
      <c r="E10" s="313"/>
      <c r="F10" s="282" t="s">
        <v>139</v>
      </c>
      <c r="G10" s="313"/>
      <c r="H10" s="313">
        <v>2005</v>
      </c>
      <c r="I10" s="314"/>
      <c r="J10" s="189"/>
      <c r="K10" s="153">
        <f t="shared" si="0"/>
        <v>3</v>
      </c>
      <c r="L10" s="189">
        <f t="shared" si="1"/>
        <v>4</v>
      </c>
      <c r="M10" s="191"/>
      <c r="N10" s="191"/>
      <c r="O10" s="317"/>
      <c r="P10" s="317"/>
      <c r="Q10" s="318" t="str">
        <f>B10</f>
        <v>Majsa Bahtovic</v>
      </c>
      <c r="R10" s="318"/>
      <c r="S10" s="318"/>
      <c r="T10" s="318"/>
      <c r="U10" s="318"/>
      <c r="V10" s="318"/>
      <c r="W10" s="318"/>
      <c r="X10" s="319"/>
    </row>
    <row r="11" spans="1:25" ht="15.75" thickBot="1" x14ac:dyDescent="0.3">
      <c r="A11" s="106" t="s">
        <v>7</v>
      </c>
      <c r="B11" s="280" t="s">
        <v>81</v>
      </c>
      <c r="C11" s="313"/>
      <c r="D11" s="313"/>
      <c r="E11" s="313"/>
      <c r="F11" s="282" t="s">
        <v>153</v>
      </c>
      <c r="G11" s="313"/>
      <c r="H11" s="313">
        <v>2005</v>
      </c>
      <c r="I11" s="314"/>
      <c r="J11" s="189"/>
      <c r="K11" s="153">
        <f t="shared" si="0"/>
        <v>5</v>
      </c>
      <c r="L11" s="189">
        <f t="shared" si="1"/>
        <v>2</v>
      </c>
      <c r="M11" s="191"/>
      <c r="N11" s="191"/>
      <c r="O11" s="317"/>
      <c r="P11" s="317"/>
      <c r="Q11" s="318" t="str">
        <f t="shared" si="2"/>
        <v>Anouk Van Den Boom</v>
      </c>
      <c r="R11" s="318"/>
      <c r="S11" s="318"/>
      <c r="T11" s="318"/>
      <c r="U11" s="318"/>
      <c r="V11" s="318"/>
      <c r="W11" s="318"/>
      <c r="X11" s="319"/>
    </row>
    <row r="12" spans="1:25" ht="15.75" thickBot="1" x14ac:dyDescent="0.3">
      <c r="A12" s="106" t="s">
        <v>12</v>
      </c>
      <c r="B12" s="280" t="s">
        <v>177</v>
      </c>
      <c r="C12" s="313"/>
      <c r="D12" s="313"/>
      <c r="E12" s="313"/>
      <c r="F12" s="282" t="s">
        <v>43</v>
      </c>
      <c r="G12" s="313"/>
      <c r="H12" s="313">
        <v>2006</v>
      </c>
      <c r="I12" s="314"/>
      <c r="J12" s="189"/>
      <c r="K12" s="153">
        <f t="shared" si="0"/>
        <v>4</v>
      </c>
      <c r="L12" s="189">
        <f t="shared" si="1"/>
        <v>4</v>
      </c>
      <c r="M12" s="191"/>
      <c r="N12" s="191"/>
      <c r="O12" s="317"/>
      <c r="P12" s="317"/>
      <c r="Q12" s="318" t="str">
        <f>B12</f>
        <v>Lohren Balling</v>
      </c>
      <c r="R12" s="318"/>
      <c r="S12" s="318"/>
      <c r="T12" s="318"/>
      <c r="U12" s="318"/>
      <c r="V12" s="318"/>
      <c r="W12" s="318"/>
      <c r="X12" s="319"/>
    </row>
    <row r="13" spans="1:25" ht="15.75" thickBot="1" x14ac:dyDescent="0.3">
      <c r="A13" s="106" t="s">
        <v>13</v>
      </c>
      <c r="B13" s="280" t="s">
        <v>130</v>
      </c>
      <c r="C13" s="313"/>
      <c r="D13" s="313"/>
      <c r="E13" s="313"/>
      <c r="F13" s="282" t="s">
        <v>73</v>
      </c>
      <c r="G13" s="313"/>
      <c r="H13" s="313">
        <v>2005</v>
      </c>
      <c r="I13" s="314"/>
      <c r="J13" s="189"/>
      <c r="K13" s="153">
        <f t="shared" si="0"/>
        <v>2</v>
      </c>
      <c r="L13" s="189">
        <f t="shared" si="1"/>
        <v>5</v>
      </c>
      <c r="M13" s="191"/>
      <c r="N13" s="191"/>
      <c r="O13" s="317"/>
      <c r="P13" s="317"/>
      <c r="Q13" s="318" t="str">
        <f>B13</f>
        <v>Vera Kastelein</v>
      </c>
      <c r="R13" s="318"/>
      <c r="S13" s="318"/>
      <c r="T13" s="318"/>
      <c r="U13" s="318"/>
      <c r="V13" s="318"/>
      <c r="W13" s="318"/>
      <c r="X13" s="319"/>
    </row>
    <row r="14" spans="1:25" ht="15.75" thickBot="1" x14ac:dyDescent="0.3">
      <c r="A14" s="26" t="s">
        <v>69</v>
      </c>
      <c r="B14" s="271" t="s">
        <v>88</v>
      </c>
      <c r="C14" s="320"/>
      <c r="D14" s="320"/>
      <c r="E14" s="320"/>
      <c r="F14" s="273" t="s">
        <v>138</v>
      </c>
      <c r="G14" s="320"/>
      <c r="H14" s="320">
        <v>2006</v>
      </c>
      <c r="I14" s="321"/>
      <c r="J14" s="189"/>
      <c r="K14" s="157">
        <f t="shared" si="0"/>
        <v>6</v>
      </c>
      <c r="L14" s="192">
        <f t="shared" si="1"/>
        <v>1</v>
      </c>
      <c r="M14" s="194"/>
      <c r="N14" s="194"/>
      <c r="O14" s="322"/>
      <c r="P14" s="322"/>
      <c r="Q14" s="323" t="str">
        <f t="shared" si="2"/>
        <v>Perrine Betrancourt</v>
      </c>
      <c r="R14" s="323"/>
      <c r="S14" s="323"/>
      <c r="T14" s="323"/>
      <c r="U14" s="323"/>
      <c r="V14" s="323"/>
      <c r="W14" s="323"/>
      <c r="X14" s="324"/>
    </row>
    <row r="15" spans="1:25" x14ac:dyDescent="0.25">
      <c r="A15" s="99"/>
      <c r="B15" s="326" t="s">
        <v>182</v>
      </c>
      <c r="C15" s="327"/>
      <c r="D15" s="327"/>
      <c r="E15" s="327"/>
      <c r="F15" s="328" t="s">
        <v>181</v>
      </c>
      <c r="G15" s="329"/>
      <c r="H15" s="99"/>
      <c r="I15" s="99"/>
      <c r="J15" s="99"/>
      <c r="K15" s="9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</row>
    <row r="16" spans="1:25" ht="15.75" thickBot="1" x14ac:dyDescent="0.3">
      <c r="A16" s="99"/>
      <c r="B16" s="99"/>
      <c r="C16" s="99"/>
      <c r="E16" s="99"/>
      <c r="F16" s="99"/>
      <c r="G16" s="99"/>
      <c r="H16" s="99"/>
      <c r="I16" s="99"/>
      <c r="J16" s="99"/>
      <c r="K16" s="9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</row>
    <row r="17" spans="1:25" ht="15.75" thickBot="1" x14ac:dyDescent="0.3">
      <c r="A17" s="312" t="s">
        <v>65</v>
      </c>
      <c r="B17" s="309"/>
      <c r="C17" s="309"/>
      <c r="D17" s="309"/>
      <c r="E17" s="309"/>
      <c r="F17" s="309"/>
      <c r="G17" s="309"/>
      <c r="H17" s="311"/>
      <c r="I17" s="99"/>
      <c r="J17" s="176" t="s">
        <v>169</v>
      </c>
      <c r="K17" s="9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</row>
    <row r="18" spans="1:25" ht="15.75" thickBot="1" x14ac:dyDescent="0.3">
      <c r="A18" s="115" t="s">
        <v>46</v>
      </c>
      <c r="B18" s="188" t="s">
        <v>48</v>
      </c>
      <c r="C18" s="115" t="s">
        <v>42</v>
      </c>
      <c r="D18" s="315" t="s">
        <v>52</v>
      </c>
      <c r="E18" s="315"/>
      <c r="F18" s="315"/>
      <c r="G18" s="315"/>
      <c r="H18" s="315"/>
      <c r="I18" s="316" t="s">
        <v>53</v>
      </c>
      <c r="J18" s="315"/>
      <c r="K18" s="312" t="s">
        <v>54</v>
      </c>
      <c r="L18" s="310"/>
      <c r="M18" s="309" t="s">
        <v>55</v>
      </c>
      <c r="N18" s="310"/>
      <c r="O18" s="309" t="s">
        <v>56</v>
      </c>
      <c r="P18" s="310"/>
      <c r="Q18" s="309" t="s">
        <v>57</v>
      </c>
      <c r="R18" s="310"/>
      <c r="S18" s="309" t="s">
        <v>58</v>
      </c>
      <c r="T18" s="311"/>
      <c r="U18" s="312" t="s">
        <v>51</v>
      </c>
      <c r="V18" s="309"/>
      <c r="W18" s="115" t="s">
        <v>49</v>
      </c>
      <c r="X18" s="115" t="s">
        <v>50</v>
      </c>
    </row>
    <row r="19" spans="1:25" x14ac:dyDescent="0.25">
      <c r="A19" s="161">
        <v>16</v>
      </c>
      <c r="B19" s="116" t="s">
        <v>67</v>
      </c>
      <c r="C19" s="182">
        <v>0.5625</v>
      </c>
      <c r="D19" s="27" t="s">
        <v>12</v>
      </c>
      <c r="E19" s="117" t="str">
        <f t="shared" ref="E19:E63" si="3">VLOOKUP(D19,$A$5:$I$14,2)</f>
        <v>Lohren Balling</v>
      </c>
      <c r="F19" s="117" t="s">
        <v>8</v>
      </c>
      <c r="G19" s="117" t="str">
        <f t="shared" ref="G19:G63" si="4">VLOOKUP(H19,$A$5:$I$14,2)</f>
        <v>Majsa Bahtovic</v>
      </c>
      <c r="H19" s="170" t="s">
        <v>6</v>
      </c>
      <c r="I19" s="173" t="s">
        <v>1</v>
      </c>
      <c r="J19" s="117" t="str">
        <f>VLOOKUP(I19,'Girls 0506 - 2'!$A$5:$I$14,2)</f>
        <v>Sara Devos</v>
      </c>
      <c r="K19" s="118">
        <v>11</v>
      </c>
      <c r="L19" s="119">
        <v>9</v>
      </c>
      <c r="M19" s="197">
        <v>6</v>
      </c>
      <c r="N19" s="119">
        <v>11</v>
      </c>
      <c r="O19" s="197">
        <v>8</v>
      </c>
      <c r="P19" s="119">
        <v>11</v>
      </c>
      <c r="Q19" s="197">
        <v>6</v>
      </c>
      <c r="R19" s="119">
        <v>11</v>
      </c>
      <c r="S19" s="197"/>
      <c r="T19" s="120"/>
      <c r="U19" s="161">
        <f>IF(K19&gt;L19, 1, 0) + IF(M19&gt;N19, 1, 0) + IF(O19&gt;P19, 1, 0) + IF(Q19&gt;R19, 1, 0) + IF(S19&gt;T19, 1, 0)</f>
        <v>1</v>
      </c>
      <c r="V19" s="196">
        <f>IF(K19&lt;L19, 1, 0) + IF(M19&lt;N19, 1, 0) + IF(O19&lt;P19, 1, 0) + IF(Q19&lt;R19, 1, 0) + IF(S19&lt;T19, 1, 0)</f>
        <v>3</v>
      </c>
      <c r="W19" s="116" t="str">
        <f>IF(U19&gt;V19,D19,IF(U19&lt;V19,H19,""))</f>
        <v>F</v>
      </c>
      <c r="X19" s="116" t="str">
        <f>IF(U19&gt;V19,H19,IF(U19&lt;V19,D19,""))</f>
        <v>H</v>
      </c>
    </row>
    <row r="20" spans="1:25" x14ac:dyDescent="0.25">
      <c r="A20" s="153">
        <v>17</v>
      </c>
      <c r="B20" s="121" t="s">
        <v>67</v>
      </c>
      <c r="C20" s="183">
        <v>0.5625</v>
      </c>
      <c r="D20" s="79" t="s">
        <v>1</v>
      </c>
      <c r="E20" s="122" t="str">
        <f t="shared" si="3"/>
        <v>Julie Van Hauwaert</v>
      </c>
      <c r="F20" s="122" t="s">
        <v>8</v>
      </c>
      <c r="G20" s="122" t="str">
        <f t="shared" si="4"/>
        <v>Bye</v>
      </c>
      <c r="H20" s="171" t="s">
        <v>5</v>
      </c>
      <c r="I20" s="174"/>
      <c r="J20" s="122"/>
      <c r="K20" s="200" t="s">
        <v>179</v>
      </c>
      <c r="L20" s="124"/>
      <c r="M20" s="191"/>
      <c r="N20" s="124"/>
      <c r="O20" s="191"/>
      <c r="P20" s="124"/>
      <c r="Q20" s="191"/>
      <c r="R20" s="124"/>
      <c r="S20" s="191"/>
      <c r="T20" s="125"/>
      <c r="U20" s="153">
        <v>3</v>
      </c>
      <c r="V20" s="190">
        <f t="shared" ref="V20:V63" si="5">IF(K20&lt;L20, 1, 0) + IF(M20&lt;N20, 1, 0) + IF(O20&lt;P20, 1, 0) + IF(Q20&lt;R20, 1, 0) + IF(S20&lt;T20, 1, 0)</f>
        <v>0</v>
      </c>
      <c r="W20" s="121" t="str">
        <f t="shared" ref="W20:W63" si="6">IF(U20&gt;V20,D20,IF(U20&lt;V20,H20,""))</f>
        <v>A</v>
      </c>
      <c r="X20" s="121" t="str">
        <f t="shared" ref="X20:X63" si="7">IF(U20&gt;V20,H20,IF(U20&lt;V20,D20,""))</f>
        <v>E</v>
      </c>
    </row>
    <row r="21" spans="1:25" x14ac:dyDescent="0.25">
      <c r="A21" s="153">
        <v>18</v>
      </c>
      <c r="B21" s="121" t="s">
        <v>67</v>
      </c>
      <c r="C21" s="183">
        <v>0.5625</v>
      </c>
      <c r="D21" s="79" t="s">
        <v>69</v>
      </c>
      <c r="E21" s="122" t="str">
        <f t="shared" si="3"/>
        <v>Perrine Betrancourt</v>
      </c>
      <c r="F21" s="122" t="s">
        <v>8</v>
      </c>
      <c r="G21" s="122" t="str">
        <f t="shared" si="4"/>
        <v>Anna Kelly</v>
      </c>
      <c r="H21" s="171" t="s">
        <v>4</v>
      </c>
      <c r="I21" s="174" t="s">
        <v>3</v>
      </c>
      <c r="J21" s="122" t="str">
        <f>VLOOKUP(I21,'Girls 0506 - 2'!$A$5:$I$14,2)</f>
        <v>Gaetane Bled</v>
      </c>
      <c r="K21" s="123">
        <v>11</v>
      </c>
      <c r="L21" s="124">
        <v>4</v>
      </c>
      <c r="M21" s="191">
        <v>11</v>
      </c>
      <c r="N21" s="124">
        <v>7</v>
      </c>
      <c r="O21" s="191">
        <v>11</v>
      </c>
      <c r="P21" s="124">
        <v>5</v>
      </c>
      <c r="Q21" s="191"/>
      <c r="R21" s="124"/>
      <c r="S21" s="191"/>
      <c r="T21" s="125"/>
      <c r="U21" s="153">
        <f t="shared" ref="U21:U63" si="8">IF(K21&gt;L21, 1, 0) + IF(M21&gt;N21, 1, 0) + IF(O21&gt;P21, 1, 0) + IF(Q21&gt;R21, 1, 0) + IF(S21&gt;T21, 1, 0)</f>
        <v>3</v>
      </c>
      <c r="V21" s="190">
        <f t="shared" si="5"/>
        <v>0</v>
      </c>
      <c r="W21" s="121" t="str">
        <f t="shared" si="6"/>
        <v>J</v>
      </c>
      <c r="X21" s="121" t="str">
        <f t="shared" si="7"/>
        <v>D</v>
      </c>
    </row>
    <row r="22" spans="1:25" x14ac:dyDescent="0.25">
      <c r="A22" s="153">
        <v>19</v>
      </c>
      <c r="B22" s="121" t="s">
        <v>67</v>
      </c>
      <c r="C22" s="183">
        <v>0.5625</v>
      </c>
      <c r="D22" s="79" t="s">
        <v>7</v>
      </c>
      <c r="E22" s="122" t="str">
        <f t="shared" si="3"/>
        <v>Anouk Van Den Boom</v>
      </c>
      <c r="F22" s="122" t="s">
        <v>8</v>
      </c>
      <c r="G22" s="122" t="str">
        <f t="shared" si="4"/>
        <v>Vera Kastelein</v>
      </c>
      <c r="H22" s="171" t="s">
        <v>13</v>
      </c>
      <c r="I22" s="174" t="s">
        <v>4</v>
      </c>
      <c r="J22" s="122" t="str">
        <f>VLOOKUP(I22,'Girls 0506 - 2'!$A$5:$I$14,2)</f>
        <v>Melisa Sadikovic</v>
      </c>
      <c r="K22" s="123">
        <v>11</v>
      </c>
      <c r="L22" s="124">
        <v>6</v>
      </c>
      <c r="M22" s="191">
        <v>11</v>
      </c>
      <c r="N22" s="124">
        <v>13</v>
      </c>
      <c r="O22" s="191">
        <v>8</v>
      </c>
      <c r="P22" s="124">
        <v>11</v>
      </c>
      <c r="Q22" s="191">
        <v>11</v>
      </c>
      <c r="R22" s="124">
        <v>9</v>
      </c>
      <c r="S22" s="191">
        <v>11</v>
      </c>
      <c r="T22" s="125">
        <v>4</v>
      </c>
      <c r="U22" s="153">
        <f t="shared" si="8"/>
        <v>3</v>
      </c>
      <c r="V22" s="190">
        <f t="shared" si="5"/>
        <v>2</v>
      </c>
      <c r="W22" s="121" t="str">
        <f t="shared" si="6"/>
        <v>G</v>
      </c>
      <c r="X22" s="121" t="str">
        <f t="shared" si="7"/>
        <v>I</v>
      </c>
    </row>
    <row r="23" spans="1:25" x14ac:dyDescent="0.25">
      <c r="A23" s="153">
        <v>20</v>
      </c>
      <c r="B23" s="121" t="s">
        <v>67</v>
      </c>
      <c r="C23" s="183">
        <v>0.5625</v>
      </c>
      <c r="D23" s="79" t="s">
        <v>3</v>
      </c>
      <c r="E23" s="122" t="str">
        <f t="shared" si="3"/>
        <v>Lucie Calay</v>
      </c>
      <c r="F23" s="122" t="s">
        <v>8</v>
      </c>
      <c r="G23" s="122" t="str">
        <f t="shared" si="4"/>
        <v>Janne De Zaeyer</v>
      </c>
      <c r="H23" s="171" t="s">
        <v>2</v>
      </c>
      <c r="I23" s="174" t="s">
        <v>5</v>
      </c>
      <c r="J23" s="122" t="str">
        <f>VLOOKUP(I23,'Girls 0506 - 2'!$A$5:$I$14,2)</f>
        <v>Tanya Misconi</v>
      </c>
      <c r="K23" s="123">
        <v>11</v>
      </c>
      <c r="L23" s="124">
        <v>4</v>
      </c>
      <c r="M23" s="191">
        <v>11</v>
      </c>
      <c r="N23" s="124">
        <v>7</v>
      </c>
      <c r="O23" s="191">
        <v>11</v>
      </c>
      <c r="P23" s="124">
        <v>8</v>
      </c>
      <c r="Q23" s="191"/>
      <c r="R23" s="124"/>
      <c r="S23" s="191"/>
      <c r="T23" s="125"/>
      <c r="U23" s="153">
        <f t="shared" si="8"/>
        <v>3</v>
      </c>
      <c r="V23" s="190">
        <f t="shared" si="5"/>
        <v>0</v>
      </c>
      <c r="W23" s="121" t="str">
        <f t="shared" si="6"/>
        <v>C</v>
      </c>
      <c r="X23" s="121" t="str">
        <f t="shared" si="7"/>
        <v>B</v>
      </c>
    </row>
    <row r="24" spans="1:25" x14ac:dyDescent="0.25">
      <c r="A24" s="153">
        <v>16</v>
      </c>
      <c r="B24" s="121" t="s">
        <v>67</v>
      </c>
      <c r="C24" s="183">
        <v>0.59722222222222221</v>
      </c>
      <c r="D24" s="79" t="s">
        <v>12</v>
      </c>
      <c r="E24" s="122" t="str">
        <f t="shared" si="3"/>
        <v>Lohren Balling</v>
      </c>
      <c r="F24" s="122" t="s">
        <v>8</v>
      </c>
      <c r="G24" s="122" t="str">
        <f t="shared" si="4"/>
        <v>Vera Kastelein</v>
      </c>
      <c r="H24" s="171" t="s">
        <v>13</v>
      </c>
      <c r="I24" s="174" t="s">
        <v>6</v>
      </c>
      <c r="J24" s="122" t="str">
        <f>VLOOKUP(I24,'Girls 0506 - 2'!$A$5:$I$14,2)</f>
        <v>Lauren Colla</v>
      </c>
      <c r="K24" s="123">
        <v>12</v>
      </c>
      <c r="L24" s="124">
        <v>10</v>
      </c>
      <c r="M24" s="191">
        <v>11</v>
      </c>
      <c r="N24" s="124">
        <v>8</v>
      </c>
      <c r="O24" s="191">
        <v>11</v>
      </c>
      <c r="P24" s="124">
        <v>7</v>
      </c>
      <c r="Q24" s="191"/>
      <c r="R24" s="124"/>
      <c r="S24" s="191"/>
      <c r="T24" s="125"/>
      <c r="U24" s="153">
        <f t="shared" si="8"/>
        <v>3</v>
      </c>
      <c r="V24" s="190">
        <f t="shared" si="5"/>
        <v>0</v>
      </c>
      <c r="W24" s="121" t="str">
        <f t="shared" si="6"/>
        <v>H</v>
      </c>
      <c r="X24" s="121" t="str">
        <f t="shared" si="7"/>
        <v>I</v>
      </c>
    </row>
    <row r="25" spans="1:25" x14ac:dyDescent="0.25">
      <c r="A25" s="153">
        <v>17</v>
      </c>
      <c r="B25" s="121" t="s">
        <v>67</v>
      </c>
      <c r="C25" s="183">
        <v>0.59722222222222221</v>
      </c>
      <c r="D25" s="79" t="s">
        <v>4</v>
      </c>
      <c r="E25" s="122" t="str">
        <f t="shared" si="3"/>
        <v>Anna Kelly</v>
      </c>
      <c r="F25" s="122" t="s">
        <v>8</v>
      </c>
      <c r="G25" s="122" t="str">
        <f t="shared" si="4"/>
        <v>Janne De Zaeyer</v>
      </c>
      <c r="H25" s="171" t="s">
        <v>2</v>
      </c>
      <c r="I25" s="174" t="s">
        <v>7</v>
      </c>
      <c r="J25" s="122" t="str">
        <f>VLOOKUP(I25,'Girls 0506 - 2'!$A$5:$I$14,2)</f>
        <v>Lucy McIvor</v>
      </c>
      <c r="K25" s="123">
        <v>11</v>
      </c>
      <c r="L25" s="124">
        <v>7</v>
      </c>
      <c r="M25" s="191">
        <v>11</v>
      </c>
      <c r="N25" s="124">
        <v>5</v>
      </c>
      <c r="O25" s="191">
        <v>11</v>
      </c>
      <c r="P25" s="124">
        <v>4</v>
      </c>
      <c r="Q25" s="191"/>
      <c r="R25" s="124"/>
      <c r="S25" s="191"/>
      <c r="T25" s="125"/>
      <c r="U25" s="153">
        <f t="shared" si="8"/>
        <v>3</v>
      </c>
      <c r="V25" s="190">
        <f t="shared" si="5"/>
        <v>0</v>
      </c>
      <c r="W25" s="121" t="str">
        <f t="shared" si="6"/>
        <v>D</v>
      </c>
      <c r="X25" s="121" t="str">
        <f t="shared" si="7"/>
        <v>B</v>
      </c>
    </row>
    <row r="26" spans="1:25" x14ac:dyDescent="0.25">
      <c r="A26" s="153">
        <v>18</v>
      </c>
      <c r="B26" s="121" t="s">
        <v>67</v>
      </c>
      <c r="C26" s="183">
        <v>0.59722222222222221</v>
      </c>
      <c r="D26" s="79" t="s">
        <v>5</v>
      </c>
      <c r="E26" s="122" t="str">
        <f t="shared" si="3"/>
        <v>Bye</v>
      </c>
      <c r="F26" s="122" t="s">
        <v>8</v>
      </c>
      <c r="G26" s="122" t="str">
        <f t="shared" si="4"/>
        <v>Lucie Calay</v>
      </c>
      <c r="H26" s="171" t="s">
        <v>3</v>
      </c>
      <c r="I26" s="174"/>
      <c r="J26" s="122"/>
      <c r="K26" s="123"/>
      <c r="L26" s="201" t="s">
        <v>179</v>
      </c>
      <c r="M26" s="191"/>
      <c r="N26" s="124"/>
      <c r="O26" s="191"/>
      <c r="P26" s="124"/>
      <c r="Q26" s="191"/>
      <c r="R26" s="124"/>
      <c r="S26" s="191"/>
      <c r="T26" s="125"/>
      <c r="U26" s="153">
        <f t="shared" si="8"/>
        <v>0</v>
      </c>
      <c r="V26" s="190">
        <v>3</v>
      </c>
      <c r="W26" s="121" t="str">
        <f t="shared" si="6"/>
        <v>C</v>
      </c>
      <c r="X26" s="121" t="str">
        <f t="shared" si="7"/>
        <v>E</v>
      </c>
    </row>
    <row r="27" spans="1:25" x14ac:dyDescent="0.25">
      <c r="A27" s="153">
        <v>19</v>
      </c>
      <c r="B27" s="121" t="s">
        <v>67</v>
      </c>
      <c r="C27" s="183">
        <v>0.59722222222222221</v>
      </c>
      <c r="D27" s="79" t="s">
        <v>6</v>
      </c>
      <c r="E27" s="122" t="str">
        <f t="shared" si="3"/>
        <v>Majsa Bahtovic</v>
      </c>
      <c r="F27" s="122" t="s">
        <v>8</v>
      </c>
      <c r="G27" s="122" t="str">
        <f t="shared" si="4"/>
        <v>Anouk Van Den Boom</v>
      </c>
      <c r="H27" s="171" t="s">
        <v>7</v>
      </c>
      <c r="I27" s="174" t="s">
        <v>13</v>
      </c>
      <c r="J27" s="122" t="str">
        <f>VLOOKUP(I27,'Girls 0506 - 2'!$A$5:$I$14,2)</f>
        <v>Kseniya Myrzoyeva</v>
      </c>
      <c r="K27" s="123">
        <v>9</v>
      </c>
      <c r="L27" s="124">
        <v>11</v>
      </c>
      <c r="M27" s="191">
        <v>9</v>
      </c>
      <c r="N27" s="124">
        <v>11</v>
      </c>
      <c r="O27" s="191">
        <v>11</v>
      </c>
      <c r="P27" s="124">
        <v>13</v>
      </c>
      <c r="Q27" s="191"/>
      <c r="R27" s="124"/>
      <c r="S27" s="191"/>
      <c r="T27" s="125"/>
      <c r="U27" s="153">
        <f t="shared" si="8"/>
        <v>0</v>
      </c>
      <c r="V27" s="190">
        <f t="shared" si="5"/>
        <v>3</v>
      </c>
      <c r="W27" s="121" t="str">
        <f t="shared" si="6"/>
        <v>G</v>
      </c>
      <c r="X27" s="121" t="str">
        <f t="shared" si="7"/>
        <v>F</v>
      </c>
    </row>
    <row r="28" spans="1:25" x14ac:dyDescent="0.25">
      <c r="A28" s="153">
        <v>20</v>
      </c>
      <c r="B28" s="121" t="s">
        <v>67</v>
      </c>
      <c r="C28" s="183">
        <v>0.59722222222222221</v>
      </c>
      <c r="D28" s="79" t="s">
        <v>1</v>
      </c>
      <c r="E28" s="122" t="str">
        <f t="shared" si="3"/>
        <v>Julie Van Hauwaert</v>
      </c>
      <c r="F28" s="122" t="s">
        <v>8</v>
      </c>
      <c r="G28" s="122" t="str">
        <f t="shared" si="4"/>
        <v>Perrine Betrancourt</v>
      </c>
      <c r="H28" s="171" t="s">
        <v>69</v>
      </c>
      <c r="I28" s="174" t="s">
        <v>69</v>
      </c>
      <c r="J28" s="122" t="str">
        <f>VLOOKUP(I28,'Girls 0506 - 2'!$A$5:$I$14,2)</f>
        <v>Lola Hazée</v>
      </c>
      <c r="K28" s="123">
        <v>11</v>
      </c>
      <c r="L28" s="124">
        <v>3</v>
      </c>
      <c r="M28" s="191">
        <v>11</v>
      </c>
      <c r="N28" s="124">
        <v>6</v>
      </c>
      <c r="O28" s="191">
        <v>11</v>
      </c>
      <c r="P28" s="124">
        <v>8</v>
      </c>
      <c r="Q28" s="191"/>
      <c r="R28" s="124"/>
      <c r="S28" s="191"/>
      <c r="T28" s="125"/>
      <c r="U28" s="153">
        <f t="shared" si="8"/>
        <v>3</v>
      </c>
      <c r="V28" s="190">
        <f t="shared" si="5"/>
        <v>0</v>
      </c>
      <c r="W28" s="121" t="str">
        <f t="shared" si="6"/>
        <v>A</v>
      </c>
      <c r="X28" s="121" t="str">
        <f t="shared" si="7"/>
        <v>J</v>
      </c>
    </row>
    <row r="29" spans="1:25" x14ac:dyDescent="0.25">
      <c r="A29" s="153">
        <v>16</v>
      </c>
      <c r="B29" s="121" t="s">
        <v>67</v>
      </c>
      <c r="C29" s="183">
        <v>0.63194444444444442</v>
      </c>
      <c r="D29" s="79" t="s">
        <v>12</v>
      </c>
      <c r="E29" s="122" t="str">
        <f t="shared" si="3"/>
        <v>Lohren Balling</v>
      </c>
      <c r="F29" s="122" t="s">
        <v>8</v>
      </c>
      <c r="G29" s="122" t="str">
        <f t="shared" si="4"/>
        <v>Lucie Calay</v>
      </c>
      <c r="H29" s="171" t="s">
        <v>3</v>
      </c>
      <c r="I29" s="174" t="s">
        <v>1</v>
      </c>
      <c r="J29" s="122" t="str">
        <f>VLOOKUP(I29,'Girls 0506 - 2'!$A$5:$I$14,2)</f>
        <v>Sara Devos</v>
      </c>
      <c r="K29" s="123">
        <v>12</v>
      </c>
      <c r="L29" s="124">
        <v>14</v>
      </c>
      <c r="M29" s="191">
        <v>12</v>
      </c>
      <c r="N29" s="124">
        <v>10</v>
      </c>
      <c r="O29" s="191">
        <v>9</v>
      </c>
      <c r="P29" s="124">
        <v>11</v>
      </c>
      <c r="Q29" s="191">
        <v>9</v>
      </c>
      <c r="R29" s="124">
        <v>11</v>
      </c>
      <c r="S29" s="191"/>
      <c r="T29" s="125"/>
      <c r="U29" s="153">
        <f t="shared" si="8"/>
        <v>1</v>
      </c>
      <c r="V29" s="190">
        <f t="shared" si="5"/>
        <v>3</v>
      </c>
      <c r="W29" s="121" t="str">
        <f t="shared" si="6"/>
        <v>C</v>
      </c>
      <c r="X29" s="121" t="str">
        <f t="shared" si="7"/>
        <v>H</v>
      </c>
    </row>
    <row r="30" spans="1:25" x14ac:dyDescent="0.25">
      <c r="A30" s="153">
        <v>17</v>
      </c>
      <c r="B30" s="121" t="s">
        <v>67</v>
      </c>
      <c r="C30" s="183">
        <v>0.63194444444444442</v>
      </c>
      <c r="D30" s="79" t="s">
        <v>2</v>
      </c>
      <c r="E30" s="122" t="str">
        <f t="shared" si="3"/>
        <v>Janne De Zaeyer</v>
      </c>
      <c r="F30" s="122" t="s">
        <v>8</v>
      </c>
      <c r="G30" s="122" t="str">
        <f t="shared" si="4"/>
        <v>Anouk Van Den Boom</v>
      </c>
      <c r="H30" s="171" t="s">
        <v>7</v>
      </c>
      <c r="I30" s="174" t="s">
        <v>2</v>
      </c>
      <c r="J30" s="122" t="str">
        <f>VLOOKUP(I30,'Girls 0506 - 2'!$A$5:$I$14,2)</f>
        <v>Eloïse Duvivier</v>
      </c>
      <c r="K30" s="123">
        <v>4</v>
      </c>
      <c r="L30" s="124">
        <v>11</v>
      </c>
      <c r="M30" s="191">
        <v>5</v>
      </c>
      <c r="N30" s="124">
        <v>11</v>
      </c>
      <c r="O30" s="191">
        <v>7</v>
      </c>
      <c r="P30" s="124">
        <v>11</v>
      </c>
      <c r="Q30" s="191"/>
      <c r="R30" s="124"/>
      <c r="S30" s="191"/>
      <c r="T30" s="125"/>
      <c r="U30" s="153">
        <f t="shared" si="8"/>
        <v>0</v>
      </c>
      <c r="V30" s="190">
        <f t="shared" si="5"/>
        <v>3</v>
      </c>
      <c r="W30" s="121" t="str">
        <f t="shared" si="6"/>
        <v>G</v>
      </c>
      <c r="X30" s="121" t="str">
        <f t="shared" si="7"/>
        <v>B</v>
      </c>
    </row>
    <row r="31" spans="1:25" x14ac:dyDescent="0.25">
      <c r="A31" s="153">
        <v>18</v>
      </c>
      <c r="B31" s="121" t="s">
        <v>67</v>
      </c>
      <c r="C31" s="183">
        <v>0.63194444444444442</v>
      </c>
      <c r="D31" s="79" t="s">
        <v>13</v>
      </c>
      <c r="E31" s="122" t="str">
        <f t="shared" si="3"/>
        <v>Vera Kastelein</v>
      </c>
      <c r="F31" s="122" t="s">
        <v>8</v>
      </c>
      <c r="G31" s="122" t="str">
        <f t="shared" si="4"/>
        <v>Perrine Betrancourt</v>
      </c>
      <c r="H31" s="171" t="s">
        <v>69</v>
      </c>
      <c r="I31" s="174" t="s">
        <v>3</v>
      </c>
      <c r="J31" s="122" t="str">
        <f>VLOOKUP(I31,'Girls 0506 - 2'!$A$5:$I$14,2)</f>
        <v>Gaetane Bled</v>
      </c>
      <c r="K31" s="123">
        <v>5</v>
      </c>
      <c r="L31" s="124">
        <v>11</v>
      </c>
      <c r="M31" s="191">
        <v>10</v>
      </c>
      <c r="N31" s="124">
        <v>12</v>
      </c>
      <c r="O31" s="191">
        <v>6</v>
      </c>
      <c r="P31" s="124">
        <v>11</v>
      </c>
      <c r="Q31" s="191"/>
      <c r="R31" s="124"/>
      <c r="S31" s="191"/>
      <c r="T31" s="125"/>
      <c r="U31" s="153">
        <f t="shared" si="8"/>
        <v>0</v>
      </c>
      <c r="V31" s="190">
        <f t="shared" si="5"/>
        <v>3</v>
      </c>
      <c r="W31" s="121" t="str">
        <f t="shared" si="6"/>
        <v>J</v>
      </c>
      <c r="X31" s="121" t="str">
        <f t="shared" si="7"/>
        <v>I</v>
      </c>
    </row>
    <row r="32" spans="1:25" x14ac:dyDescent="0.25">
      <c r="A32" s="153">
        <v>19</v>
      </c>
      <c r="B32" s="121" t="s">
        <v>67</v>
      </c>
      <c r="C32" s="183">
        <v>0.63194444444444442</v>
      </c>
      <c r="D32" s="79" t="s">
        <v>4</v>
      </c>
      <c r="E32" s="122" t="str">
        <f t="shared" si="3"/>
        <v>Anna Kelly</v>
      </c>
      <c r="F32" s="122" t="s">
        <v>8</v>
      </c>
      <c r="G32" s="122" t="str">
        <f t="shared" si="4"/>
        <v>Julie Van Hauwaert</v>
      </c>
      <c r="H32" s="171" t="s">
        <v>1</v>
      </c>
      <c r="I32" s="174" t="s">
        <v>4</v>
      </c>
      <c r="J32" s="122" t="str">
        <f>VLOOKUP(I32,'Girls 0506 - 2'!$A$5:$I$14,2)</f>
        <v>Melisa Sadikovic</v>
      </c>
      <c r="K32" s="123">
        <v>5</v>
      </c>
      <c r="L32" s="124">
        <v>11</v>
      </c>
      <c r="M32" s="191">
        <v>6</v>
      </c>
      <c r="N32" s="124">
        <v>11</v>
      </c>
      <c r="O32" s="191">
        <v>1</v>
      </c>
      <c r="P32" s="124">
        <v>11</v>
      </c>
      <c r="Q32" s="191"/>
      <c r="R32" s="124"/>
      <c r="S32" s="191"/>
      <c r="T32" s="125"/>
      <c r="U32" s="153">
        <f t="shared" si="8"/>
        <v>0</v>
      </c>
      <c r="V32" s="190">
        <f t="shared" si="5"/>
        <v>3</v>
      </c>
      <c r="W32" s="121" t="str">
        <f t="shared" si="6"/>
        <v>A</v>
      </c>
      <c r="X32" s="121" t="str">
        <f t="shared" si="7"/>
        <v>D</v>
      </c>
    </row>
    <row r="33" spans="1:24" x14ac:dyDescent="0.25">
      <c r="A33" s="153">
        <v>20</v>
      </c>
      <c r="B33" s="121" t="s">
        <v>67</v>
      </c>
      <c r="C33" s="183">
        <v>0.63194444444444442</v>
      </c>
      <c r="D33" s="79" t="s">
        <v>5</v>
      </c>
      <c r="E33" s="122" t="str">
        <f t="shared" si="3"/>
        <v>Bye</v>
      </c>
      <c r="F33" s="122" t="s">
        <v>8</v>
      </c>
      <c r="G33" s="122" t="str">
        <f t="shared" si="4"/>
        <v>Majsa Bahtovic</v>
      </c>
      <c r="H33" s="171" t="s">
        <v>6</v>
      </c>
      <c r="I33" s="174"/>
      <c r="J33" s="122"/>
      <c r="K33" s="123"/>
      <c r="L33" s="201" t="s">
        <v>179</v>
      </c>
      <c r="M33" s="191"/>
      <c r="N33" s="124"/>
      <c r="O33" s="191"/>
      <c r="P33" s="124"/>
      <c r="Q33" s="191"/>
      <c r="R33" s="124"/>
      <c r="S33" s="191"/>
      <c r="T33" s="125"/>
      <c r="U33" s="153">
        <f t="shared" si="8"/>
        <v>0</v>
      </c>
      <c r="V33" s="190">
        <v>3</v>
      </c>
      <c r="W33" s="121" t="str">
        <f t="shared" si="6"/>
        <v>F</v>
      </c>
      <c r="X33" s="121" t="str">
        <f t="shared" si="7"/>
        <v>E</v>
      </c>
    </row>
    <row r="34" spans="1:24" x14ac:dyDescent="0.25">
      <c r="A34" s="153">
        <v>16</v>
      </c>
      <c r="B34" s="121" t="s">
        <v>67</v>
      </c>
      <c r="C34" s="183">
        <v>0.66666666666666663</v>
      </c>
      <c r="D34" s="79" t="s">
        <v>12</v>
      </c>
      <c r="E34" s="122" t="str">
        <f t="shared" si="3"/>
        <v>Lohren Balling</v>
      </c>
      <c r="F34" s="122" t="s">
        <v>8</v>
      </c>
      <c r="G34" s="122" t="str">
        <f t="shared" si="4"/>
        <v>Julie Van Hauwaert</v>
      </c>
      <c r="H34" s="171" t="s">
        <v>1</v>
      </c>
      <c r="I34" s="174" t="s">
        <v>6</v>
      </c>
      <c r="J34" s="122" t="str">
        <f>VLOOKUP(I34,'Girls 0506 - 2'!$A$5:$I$14,2)</f>
        <v>Lauren Colla</v>
      </c>
      <c r="K34" s="123">
        <v>6</v>
      </c>
      <c r="L34" s="124">
        <v>11</v>
      </c>
      <c r="M34" s="191">
        <v>4</v>
      </c>
      <c r="N34" s="124">
        <v>11</v>
      </c>
      <c r="O34" s="191">
        <v>4</v>
      </c>
      <c r="P34" s="124">
        <v>11</v>
      </c>
      <c r="Q34" s="191"/>
      <c r="R34" s="124"/>
      <c r="S34" s="191"/>
      <c r="T34" s="125"/>
      <c r="U34" s="153">
        <f t="shared" si="8"/>
        <v>0</v>
      </c>
      <c r="V34" s="190">
        <f t="shared" si="5"/>
        <v>3</v>
      </c>
      <c r="W34" s="121" t="str">
        <f t="shared" si="6"/>
        <v>A</v>
      </c>
      <c r="X34" s="121" t="str">
        <f t="shared" si="7"/>
        <v>H</v>
      </c>
    </row>
    <row r="35" spans="1:24" x14ac:dyDescent="0.25">
      <c r="A35" s="153">
        <v>17</v>
      </c>
      <c r="B35" s="121" t="s">
        <v>67</v>
      </c>
      <c r="C35" s="184">
        <v>0.66666666666666663</v>
      </c>
      <c r="D35" s="79" t="s">
        <v>69</v>
      </c>
      <c r="E35" s="122" t="str">
        <f t="shared" si="3"/>
        <v>Perrine Betrancourt</v>
      </c>
      <c r="F35" s="122" t="s">
        <v>8</v>
      </c>
      <c r="G35" s="122" t="str">
        <f t="shared" si="4"/>
        <v>Majsa Bahtovic</v>
      </c>
      <c r="H35" s="171" t="s">
        <v>6</v>
      </c>
      <c r="I35" s="174" t="s">
        <v>7</v>
      </c>
      <c r="J35" s="122" t="str">
        <f>VLOOKUP(I35,'Girls 0506 - 2'!$A$5:$I$14,2)</f>
        <v>Lucy McIvor</v>
      </c>
      <c r="K35" s="123">
        <v>11</v>
      </c>
      <c r="L35" s="124">
        <v>6</v>
      </c>
      <c r="M35" s="191">
        <v>11</v>
      </c>
      <c r="N35" s="124">
        <v>9</v>
      </c>
      <c r="O35" s="191">
        <v>9</v>
      </c>
      <c r="P35" s="124">
        <v>11</v>
      </c>
      <c r="Q35" s="191">
        <v>11</v>
      </c>
      <c r="R35" s="124">
        <v>4</v>
      </c>
      <c r="S35" s="191"/>
      <c r="T35" s="125"/>
      <c r="U35" s="153">
        <f t="shared" si="8"/>
        <v>3</v>
      </c>
      <c r="V35" s="190">
        <f t="shared" si="5"/>
        <v>1</v>
      </c>
      <c r="W35" s="121" t="str">
        <f t="shared" si="6"/>
        <v>J</v>
      </c>
      <c r="X35" s="121" t="str">
        <f t="shared" si="7"/>
        <v>F</v>
      </c>
    </row>
    <row r="36" spans="1:24" x14ac:dyDescent="0.25">
      <c r="A36" s="153">
        <v>18</v>
      </c>
      <c r="B36" s="121" t="s">
        <v>67</v>
      </c>
      <c r="C36" s="184">
        <v>0.66666666666666663</v>
      </c>
      <c r="D36" s="79" t="s">
        <v>7</v>
      </c>
      <c r="E36" s="122" t="str">
        <f t="shared" si="3"/>
        <v>Anouk Van Den Boom</v>
      </c>
      <c r="F36" s="122" t="s">
        <v>8</v>
      </c>
      <c r="G36" s="122" t="str">
        <f t="shared" si="4"/>
        <v>Bye</v>
      </c>
      <c r="H36" s="171" t="s">
        <v>5</v>
      </c>
      <c r="I36" s="174"/>
      <c r="J36" s="122"/>
      <c r="K36" s="200" t="s">
        <v>179</v>
      </c>
      <c r="L36" s="124"/>
      <c r="M36" s="191"/>
      <c r="N36" s="124"/>
      <c r="O36" s="191"/>
      <c r="P36" s="124"/>
      <c r="Q36" s="191"/>
      <c r="R36" s="124"/>
      <c r="S36" s="191"/>
      <c r="T36" s="125"/>
      <c r="U36" s="153">
        <v>3</v>
      </c>
      <c r="V36" s="190">
        <f t="shared" si="5"/>
        <v>0</v>
      </c>
      <c r="W36" s="121" t="str">
        <f t="shared" si="6"/>
        <v>G</v>
      </c>
      <c r="X36" s="121" t="str">
        <f t="shared" si="7"/>
        <v>E</v>
      </c>
    </row>
    <row r="37" spans="1:24" x14ac:dyDescent="0.25">
      <c r="A37" s="153">
        <v>19</v>
      </c>
      <c r="B37" s="121" t="s">
        <v>67</v>
      </c>
      <c r="C37" s="184">
        <v>0.66666666666666663</v>
      </c>
      <c r="D37" s="79" t="s">
        <v>3</v>
      </c>
      <c r="E37" s="122" t="str">
        <f t="shared" si="3"/>
        <v>Lucie Calay</v>
      </c>
      <c r="F37" s="122" t="s">
        <v>8</v>
      </c>
      <c r="G37" s="122" t="str">
        <f t="shared" si="4"/>
        <v>Anna Kelly</v>
      </c>
      <c r="H37" s="171" t="s">
        <v>4</v>
      </c>
      <c r="I37" s="174" t="s">
        <v>13</v>
      </c>
      <c r="J37" s="122" t="str">
        <f>VLOOKUP(I37,'Girls 0506 - 2'!$A$5:$I$14,2)</f>
        <v>Kseniya Myrzoyeva</v>
      </c>
      <c r="K37" s="123">
        <v>14</v>
      </c>
      <c r="L37" s="124">
        <v>16</v>
      </c>
      <c r="M37" s="191">
        <v>4</v>
      </c>
      <c r="N37" s="124">
        <v>11</v>
      </c>
      <c r="O37" s="191">
        <v>11</v>
      </c>
      <c r="P37" s="124">
        <v>8</v>
      </c>
      <c r="Q37" s="191">
        <v>6</v>
      </c>
      <c r="R37" s="124">
        <v>11</v>
      </c>
      <c r="S37" s="191"/>
      <c r="T37" s="125"/>
      <c r="U37" s="153">
        <f t="shared" si="8"/>
        <v>1</v>
      </c>
      <c r="V37" s="190">
        <f t="shared" si="5"/>
        <v>3</v>
      </c>
      <c r="W37" s="121" t="str">
        <f t="shared" si="6"/>
        <v>D</v>
      </c>
      <c r="X37" s="121" t="str">
        <f t="shared" si="7"/>
        <v>C</v>
      </c>
    </row>
    <row r="38" spans="1:24" x14ac:dyDescent="0.25">
      <c r="A38" s="153">
        <v>20</v>
      </c>
      <c r="B38" s="121" t="s">
        <v>67</v>
      </c>
      <c r="C38" s="184">
        <v>0.66666666666666663</v>
      </c>
      <c r="D38" s="79" t="s">
        <v>2</v>
      </c>
      <c r="E38" s="122" t="str">
        <f t="shared" si="3"/>
        <v>Janne De Zaeyer</v>
      </c>
      <c r="F38" s="122" t="s">
        <v>8</v>
      </c>
      <c r="G38" s="122" t="str">
        <f t="shared" si="4"/>
        <v>Vera Kastelein</v>
      </c>
      <c r="H38" s="171" t="s">
        <v>13</v>
      </c>
      <c r="I38" s="174" t="s">
        <v>69</v>
      </c>
      <c r="J38" s="122" t="str">
        <f>VLOOKUP(I38,'Girls 0506 - 2'!$A$5:$I$14,2)</f>
        <v>Lola Hazée</v>
      </c>
      <c r="K38" s="123">
        <v>9</v>
      </c>
      <c r="L38" s="124">
        <v>11</v>
      </c>
      <c r="M38" s="191">
        <v>9</v>
      </c>
      <c r="N38" s="124">
        <v>11</v>
      </c>
      <c r="O38" s="191">
        <v>8</v>
      </c>
      <c r="P38" s="124">
        <v>11</v>
      </c>
      <c r="Q38" s="191"/>
      <c r="R38" s="124"/>
      <c r="S38" s="191"/>
      <c r="T38" s="125"/>
      <c r="U38" s="153">
        <f t="shared" si="8"/>
        <v>0</v>
      </c>
      <c r="V38" s="190">
        <f t="shared" si="5"/>
        <v>3</v>
      </c>
      <c r="W38" s="121" t="str">
        <f t="shared" si="6"/>
        <v>I</v>
      </c>
      <c r="X38" s="121" t="str">
        <f t="shared" si="7"/>
        <v>B</v>
      </c>
    </row>
    <row r="39" spans="1:24" x14ac:dyDescent="0.25">
      <c r="A39" s="153">
        <v>16</v>
      </c>
      <c r="B39" s="121" t="s">
        <v>67</v>
      </c>
      <c r="C39" s="184">
        <v>0.70138888888888884</v>
      </c>
      <c r="D39" s="79" t="s">
        <v>12</v>
      </c>
      <c r="E39" s="122" t="str">
        <f t="shared" si="3"/>
        <v>Lohren Balling</v>
      </c>
      <c r="F39" s="122" t="s">
        <v>8</v>
      </c>
      <c r="G39" s="122" t="str">
        <f t="shared" si="4"/>
        <v>Perrine Betrancourt</v>
      </c>
      <c r="H39" s="171" t="s">
        <v>69</v>
      </c>
      <c r="I39" s="174" t="s">
        <v>1</v>
      </c>
      <c r="J39" s="122" t="str">
        <f>VLOOKUP(I39,'Girls 0506 - 2'!$A$5:$I$14,2)</f>
        <v>Sara Devos</v>
      </c>
      <c r="K39" s="123">
        <v>7</v>
      </c>
      <c r="L39" s="124">
        <v>11</v>
      </c>
      <c r="M39" s="191">
        <v>11</v>
      </c>
      <c r="N39" s="124">
        <v>6</v>
      </c>
      <c r="O39" s="191">
        <v>2</v>
      </c>
      <c r="P39" s="124">
        <v>11</v>
      </c>
      <c r="Q39" s="191">
        <v>11</v>
      </c>
      <c r="R39" s="124">
        <v>7</v>
      </c>
      <c r="S39" s="191">
        <v>6</v>
      </c>
      <c r="T39" s="125">
        <v>11</v>
      </c>
      <c r="U39" s="153">
        <f t="shared" si="8"/>
        <v>2</v>
      </c>
      <c r="V39" s="190">
        <f t="shared" si="5"/>
        <v>3</v>
      </c>
      <c r="W39" s="121" t="str">
        <f t="shared" si="6"/>
        <v>J</v>
      </c>
      <c r="X39" s="121" t="str">
        <f t="shared" si="7"/>
        <v>H</v>
      </c>
    </row>
    <row r="40" spans="1:24" x14ac:dyDescent="0.25">
      <c r="A40" s="153">
        <v>17</v>
      </c>
      <c r="B40" s="121" t="s">
        <v>67</v>
      </c>
      <c r="C40" s="184">
        <v>0.70138888888888884</v>
      </c>
      <c r="D40" s="79" t="s">
        <v>7</v>
      </c>
      <c r="E40" s="122" t="str">
        <f t="shared" si="3"/>
        <v>Anouk Van Den Boom</v>
      </c>
      <c r="F40" s="122" t="s">
        <v>8</v>
      </c>
      <c r="G40" s="122" t="str">
        <f t="shared" si="4"/>
        <v>Julie Van Hauwaert</v>
      </c>
      <c r="H40" s="171" t="s">
        <v>1</v>
      </c>
      <c r="I40" s="174" t="s">
        <v>2</v>
      </c>
      <c r="J40" s="122" t="str">
        <f>VLOOKUP(I40,'Girls 0506 - 2'!$A$5:$I$14,2)</f>
        <v>Eloïse Duvivier</v>
      </c>
      <c r="K40" s="123">
        <v>6</v>
      </c>
      <c r="L40" s="124">
        <v>11</v>
      </c>
      <c r="M40" s="191">
        <v>6</v>
      </c>
      <c r="N40" s="124">
        <v>11</v>
      </c>
      <c r="O40" s="191">
        <v>4</v>
      </c>
      <c r="P40" s="124">
        <v>11</v>
      </c>
      <c r="Q40" s="191"/>
      <c r="R40" s="124"/>
      <c r="S40" s="191"/>
      <c r="T40" s="125"/>
      <c r="U40" s="153">
        <f t="shared" si="8"/>
        <v>0</v>
      </c>
      <c r="V40" s="190">
        <f t="shared" si="5"/>
        <v>3</v>
      </c>
      <c r="W40" s="121" t="str">
        <f t="shared" si="6"/>
        <v>A</v>
      </c>
      <c r="X40" s="121" t="str">
        <f t="shared" si="7"/>
        <v>G</v>
      </c>
    </row>
    <row r="41" spans="1:24" x14ac:dyDescent="0.25">
      <c r="A41" s="153">
        <v>18</v>
      </c>
      <c r="B41" s="121" t="s">
        <v>67</v>
      </c>
      <c r="C41" s="184">
        <v>0.70138888888888884</v>
      </c>
      <c r="D41" s="79" t="s">
        <v>3</v>
      </c>
      <c r="E41" s="122" t="str">
        <f t="shared" si="3"/>
        <v>Lucie Calay</v>
      </c>
      <c r="F41" s="122" t="s">
        <v>8</v>
      </c>
      <c r="G41" s="122" t="str">
        <f t="shared" si="4"/>
        <v>Majsa Bahtovic</v>
      </c>
      <c r="H41" s="171" t="s">
        <v>6</v>
      </c>
      <c r="I41" s="174" t="s">
        <v>3</v>
      </c>
      <c r="J41" s="122" t="str">
        <f>VLOOKUP(I41,'Girls 0506 - 2'!$A$5:$I$14,2)</f>
        <v>Gaetane Bled</v>
      </c>
      <c r="K41" s="123">
        <v>4</v>
      </c>
      <c r="L41" s="124">
        <v>11</v>
      </c>
      <c r="M41" s="191">
        <v>6</v>
      </c>
      <c r="N41" s="124">
        <v>11</v>
      </c>
      <c r="O41" s="191">
        <v>11</v>
      </c>
      <c r="P41" s="124">
        <v>7</v>
      </c>
      <c r="Q41" s="191">
        <v>13</v>
      </c>
      <c r="R41" s="124">
        <v>11</v>
      </c>
      <c r="S41" s="191">
        <v>11</v>
      </c>
      <c r="T41" s="125">
        <v>9</v>
      </c>
      <c r="U41" s="153">
        <f t="shared" si="8"/>
        <v>3</v>
      </c>
      <c r="V41" s="190">
        <f t="shared" si="5"/>
        <v>2</v>
      </c>
      <c r="W41" s="121" t="str">
        <f t="shared" si="6"/>
        <v>C</v>
      </c>
      <c r="X41" s="121" t="str">
        <f t="shared" si="7"/>
        <v>F</v>
      </c>
    </row>
    <row r="42" spans="1:24" x14ac:dyDescent="0.25">
      <c r="A42" s="153">
        <v>19</v>
      </c>
      <c r="B42" s="121" t="s">
        <v>67</v>
      </c>
      <c r="C42" s="184">
        <v>0.70138888888888884</v>
      </c>
      <c r="D42" s="79" t="s">
        <v>2</v>
      </c>
      <c r="E42" s="122" t="str">
        <f t="shared" si="3"/>
        <v>Janne De Zaeyer</v>
      </c>
      <c r="F42" s="122" t="s">
        <v>8</v>
      </c>
      <c r="G42" s="122" t="str">
        <f t="shared" si="4"/>
        <v>Bye</v>
      </c>
      <c r="H42" s="171" t="s">
        <v>5</v>
      </c>
      <c r="I42" s="174"/>
      <c r="J42" s="122"/>
      <c r="K42" s="200" t="s">
        <v>179</v>
      </c>
      <c r="L42" s="124"/>
      <c r="M42" s="191"/>
      <c r="N42" s="124"/>
      <c r="O42" s="191"/>
      <c r="P42" s="124"/>
      <c r="Q42" s="191"/>
      <c r="R42" s="124"/>
      <c r="S42" s="191"/>
      <c r="T42" s="125"/>
      <c r="U42" s="153">
        <v>3</v>
      </c>
      <c r="V42" s="190">
        <f t="shared" si="5"/>
        <v>0</v>
      </c>
      <c r="W42" s="121" t="str">
        <f t="shared" si="6"/>
        <v>B</v>
      </c>
      <c r="X42" s="121" t="str">
        <f t="shared" si="7"/>
        <v>E</v>
      </c>
    </row>
    <row r="43" spans="1:24" x14ac:dyDescent="0.25">
      <c r="A43" s="153">
        <v>20</v>
      </c>
      <c r="B43" s="121" t="s">
        <v>67</v>
      </c>
      <c r="C43" s="184">
        <v>0.70138888888888884</v>
      </c>
      <c r="D43" s="79" t="s">
        <v>13</v>
      </c>
      <c r="E43" s="122" t="str">
        <f t="shared" si="3"/>
        <v>Vera Kastelein</v>
      </c>
      <c r="F43" s="122" t="s">
        <v>8</v>
      </c>
      <c r="G43" s="122" t="str">
        <f t="shared" si="4"/>
        <v>Anna Kelly</v>
      </c>
      <c r="H43" s="171" t="s">
        <v>4</v>
      </c>
      <c r="I43" s="174" t="s">
        <v>5</v>
      </c>
      <c r="J43" s="122" t="str">
        <f>VLOOKUP(I43,'Girls 0506 - 2'!$A$5:$I$14,2)</f>
        <v>Tanya Misconi</v>
      </c>
      <c r="K43" s="123">
        <v>2</v>
      </c>
      <c r="L43" s="124">
        <v>11</v>
      </c>
      <c r="M43" s="191">
        <v>7</v>
      </c>
      <c r="N43" s="124">
        <v>11</v>
      </c>
      <c r="O43" s="191">
        <v>6</v>
      </c>
      <c r="P43" s="124">
        <v>11</v>
      </c>
      <c r="Q43" s="191"/>
      <c r="R43" s="124"/>
      <c r="S43" s="191"/>
      <c r="T43" s="125"/>
      <c r="U43" s="153">
        <f t="shared" si="8"/>
        <v>0</v>
      </c>
      <c r="V43" s="190">
        <f t="shared" si="5"/>
        <v>3</v>
      </c>
      <c r="W43" s="121" t="str">
        <f t="shared" si="6"/>
        <v>D</v>
      </c>
      <c r="X43" s="121" t="str">
        <f t="shared" si="7"/>
        <v>I</v>
      </c>
    </row>
    <row r="44" spans="1:24" x14ac:dyDescent="0.25">
      <c r="A44" s="153">
        <v>16</v>
      </c>
      <c r="B44" s="121" t="s">
        <v>67</v>
      </c>
      <c r="C44" s="184">
        <v>0.73611111111111116</v>
      </c>
      <c r="D44" s="79" t="s">
        <v>12</v>
      </c>
      <c r="E44" s="122" t="str">
        <f t="shared" si="3"/>
        <v>Lohren Balling</v>
      </c>
      <c r="F44" s="122" t="s">
        <v>8</v>
      </c>
      <c r="G44" s="122" t="str">
        <f t="shared" si="4"/>
        <v>Janne De Zaeyer</v>
      </c>
      <c r="H44" s="171" t="s">
        <v>2</v>
      </c>
      <c r="I44" s="174" t="s">
        <v>6</v>
      </c>
      <c r="J44" s="122" t="str">
        <f>VLOOKUP(I44,'Girls 0506 - 2'!$A$5:$I$14,2)</f>
        <v>Lauren Colla</v>
      </c>
      <c r="K44" s="123">
        <v>11</v>
      </c>
      <c r="L44" s="124">
        <v>9</v>
      </c>
      <c r="M44" s="191">
        <v>11</v>
      </c>
      <c r="N44" s="124">
        <v>4</v>
      </c>
      <c r="O44" s="191">
        <v>11</v>
      </c>
      <c r="P44" s="124">
        <v>6</v>
      </c>
      <c r="Q44" s="191"/>
      <c r="R44" s="124"/>
      <c r="S44" s="191"/>
      <c r="T44" s="125"/>
      <c r="U44" s="153">
        <f t="shared" si="8"/>
        <v>3</v>
      </c>
      <c r="V44" s="190">
        <f t="shared" si="5"/>
        <v>0</v>
      </c>
      <c r="W44" s="121" t="str">
        <f t="shared" si="6"/>
        <v>H</v>
      </c>
      <c r="X44" s="121" t="str">
        <f t="shared" si="7"/>
        <v>B</v>
      </c>
    </row>
    <row r="45" spans="1:24" x14ac:dyDescent="0.25">
      <c r="A45" s="153">
        <v>17</v>
      </c>
      <c r="B45" s="121" t="s">
        <v>67</v>
      </c>
      <c r="C45" s="184">
        <v>0.73611111111111116</v>
      </c>
      <c r="D45" s="79" t="s">
        <v>13</v>
      </c>
      <c r="E45" s="122" t="str">
        <f t="shared" si="3"/>
        <v>Vera Kastelein</v>
      </c>
      <c r="F45" s="122" t="s">
        <v>8</v>
      </c>
      <c r="G45" s="122" t="str">
        <f t="shared" si="4"/>
        <v>Lucie Calay</v>
      </c>
      <c r="H45" s="171" t="s">
        <v>3</v>
      </c>
      <c r="I45" s="174" t="s">
        <v>7</v>
      </c>
      <c r="J45" s="122" t="str">
        <f>VLOOKUP(I45,'Girls 0506 - 2'!$A$5:$I$14,2)</f>
        <v>Lucy McIvor</v>
      </c>
      <c r="K45" s="123">
        <v>12</v>
      </c>
      <c r="L45" s="124">
        <v>10</v>
      </c>
      <c r="M45" s="191">
        <v>12</v>
      </c>
      <c r="N45" s="124">
        <v>14</v>
      </c>
      <c r="O45" s="191">
        <v>11</v>
      </c>
      <c r="P45" s="124">
        <v>7</v>
      </c>
      <c r="Q45" s="191">
        <v>7</v>
      </c>
      <c r="R45" s="124">
        <v>11</v>
      </c>
      <c r="S45" s="191">
        <v>5</v>
      </c>
      <c r="T45" s="125">
        <v>11</v>
      </c>
      <c r="U45" s="153">
        <f t="shared" si="8"/>
        <v>2</v>
      </c>
      <c r="V45" s="190">
        <f t="shared" si="5"/>
        <v>3</v>
      </c>
      <c r="W45" s="121" t="str">
        <f t="shared" si="6"/>
        <v>C</v>
      </c>
      <c r="X45" s="121" t="str">
        <f t="shared" si="7"/>
        <v>I</v>
      </c>
    </row>
    <row r="46" spans="1:24" x14ac:dyDescent="0.25">
      <c r="A46" s="153">
        <v>18</v>
      </c>
      <c r="B46" s="121" t="s">
        <v>67</v>
      </c>
      <c r="C46" s="184">
        <v>0.73611111111111116</v>
      </c>
      <c r="D46" s="79" t="s">
        <v>4</v>
      </c>
      <c r="E46" s="122" t="str">
        <f t="shared" si="3"/>
        <v>Anna Kelly</v>
      </c>
      <c r="F46" s="122" t="s">
        <v>8</v>
      </c>
      <c r="G46" s="122" t="str">
        <f t="shared" si="4"/>
        <v>Anouk Van Den Boom</v>
      </c>
      <c r="H46" s="171" t="s">
        <v>7</v>
      </c>
      <c r="I46" s="174"/>
      <c r="J46" s="174" t="s">
        <v>181</v>
      </c>
      <c r="K46" s="123">
        <v>6</v>
      </c>
      <c r="L46" s="124">
        <v>11</v>
      </c>
      <c r="M46" s="191">
        <v>11</v>
      </c>
      <c r="N46" s="124">
        <v>4</v>
      </c>
      <c r="O46" s="191">
        <v>7</v>
      </c>
      <c r="P46" s="124">
        <v>11</v>
      </c>
      <c r="Q46" s="191">
        <v>9</v>
      </c>
      <c r="R46" s="124">
        <v>11</v>
      </c>
      <c r="S46" s="191"/>
      <c r="T46" s="125"/>
      <c r="U46" s="153">
        <f t="shared" si="8"/>
        <v>1</v>
      </c>
      <c r="V46" s="190">
        <f t="shared" si="5"/>
        <v>3</v>
      </c>
      <c r="W46" s="121" t="str">
        <f t="shared" si="6"/>
        <v>G</v>
      </c>
      <c r="X46" s="121" t="str">
        <f t="shared" si="7"/>
        <v>D</v>
      </c>
    </row>
    <row r="47" spans="1:24" x14ac:dyDescent="0.25">
      <c r="A47" s="153">
        <v>19</v>
      </c>
      <c r="B47" s="121" t="s">
        <v>67</v>
      </c>
      <c r="C47" s="184">
        <v>0.73611111111111116</v>
      </c>
      <c r="D47" s="79" t="s">
        <v>5</v>
      </c>
      <c r="E47" s="122" t="str">
        <f t="shared" si="3"/>
        <v>Bye</v>
      </c>
      <c r="F47" s="122" t="s">
        <v>8</v>
      </c>
      <c r="G47" s="122" t="str">
        <f t="shared" si="4"/>
        <v>Perrine Betrancourt</v>
      </c>
      <c r="H47" s="171" t="s">
        <v>69</v>
      </c>
      <c r="I47" s="174"/>
      <c r="J47" s="122"/>
      <c r="K47" s="123"/>
      <c r="L47" s="201" t="s">
        <v>179</v>
      </c>
      <c r="M47" s="191"/>
      <c r="N47" s="124"/>
      <c r="O47" s="191"/>
      <c r="P47" s="124"/>
      <c r="Q47" s="191"/>
      <c r="R47" s="124"/>
      <c r="S47" s="191"/>
      <c r="T47" s="125"/>
      <c r="U47" s="153">
        <f t="shared" si="8"/>
        <v>0</v>
      </c>
      <c r="V47" s="190">
        <v>3</v>
      </c>
      <c r="W47" s="121" t="str">
        <f t="shared" si="6"/>
        <v>J</v>
      </c>
      <c r="X47" s="121" t="str">
        <f t="shared" si="7"/>
        <v>E</v>
      </c>
    </row>
    <row r="48" spans="1:24" x14ac:dyDescent="0.25">
      <c r="A48" s="153">
        <v>20</v>
      </c>
      <c r="B48" s="121" t="s">
        <v>67</v>
      </c>
      <c r="C48" s="184">
        <v>0.73611111111111116</v>
      </c>
      <c r="D48" s="79" t="s">
        <v>6</v>
      </c>
      <c r="E48" s="122" t="str">
        <f t="shared" si="3"/>
        <v>Majsa Bahtovic</v>
      </c>
      <c r="F48" s="122" t="s">
        <v>8</v>
      </c>
      <c r="G48" s="122" t="str">
        <f t="shared" si="4"/>
        <v>Julie Van Hauwaert</v>
      </c>
      <c r="H48" s="171" t="s">
        <v>1</v>
      </c>
      <c r="I48" s="174" t="s">
        <v>69</v>
      </c>
      <c r="J48" s="122" t="str">
        <f>VLOOKUP(I48,'Girls 0506 - 2'!$A$5:$I$14,2)</f>
        <v>Lola Hazée</v>
      </c>
      <c r="K48" s="123">
        <v>0</v>
      </c>
      <c r="L48" s="124">
        <v>11</v>
      </c>
      <c r="M48" s="191">
        <v>5</v>
      </c>
      <c r="N48" s="124">
        <v>11</v>
      </c>
      <c r="O48" s="191">
        <v>6</v>
      </c>
      <c r="P48" s="124">
        <v>11</v>
      </c>
      <c r="Q48" s="191"/>
      <c r="R48" s="124"/>
      <c r="S48" s="191"/>
      <c r="T48" s="125"/>
      <c r="U48" s="153">
        <f t="shared" si="8"/>
        <v>0</v>
      </c>
      <c r="V48" s="190">
        <f t="shared" si="5"/>
        <v>3</v>
      </c>
      <c r="W48" s="121" t="str">
        <f t="shared" si="6"/>
        <v>A</v>
      </c>
      <c r="X48" s="121" t="str">
        <f t="shared" si="7"/>
        <v>F</v>
      </c>
    </row>
    <row r="49" spans="1:24" x14ac:dyDescent="0.25">
      <c r="A49" s="153">
        <v>16</v>
      </c>
      <c r="B49" s="121" t="s">
        <v>67</v>
      </c>
      <c r="C49" s="184">
        <v>0.77083333333333337</v>
      </c>
      <c r="D49" s="79" t="s">
        <v>12</v>
      </c>
      <c r="E49" s="122" t="str">
        <f t="shared" si="3"/>
        <v>Lohren Balling</v>
      </c>
      <c r="F49" s="122" t="s">
        <v>8</v>
      </c>
      <c r="G49" s="122" t="str">
        <f t="shared" si="4"/>
        <v>Anna Kelly</v>
      </c>
      <c r="H49" s="171" t="s">
        <v>4</v>
      </c>
      <c r="I49" s="174" t="s">
        <v>1</v>
      </c>
      <c r="J49" s="122" t="str">
        <f>VLOOKUP(I49,'Girls 0506 - 2'!$A$5:$I$14,2)</f>
        <v>Sara Devos</v>
      </c>
      <c r="K49" s="123">
        <v>10</v>
      </c>
      <c r="L49" s="124">
        <v>12</v>
      </c>
      <c r="M49" s="191">
        <v>10</v>
      </c>
      <c r="N49" s="124">
        <v>12</v>
      </c>
      <c r="O49" s="191">
        <v>11</v>
      </c>
      <c r="P49" s="124">
        <v>8</v>
      </c>
      <c r="Q49" s="191">
        <v>11</v>
      </c>
      <c r="R49" s="124">
        <v>5</v>
      </c>
      <c r="S49" s="191">
        <v>12</v>
      </c>
      <c r="T49" s="125">
        <v>10</v>
      </c>
      <c r="U49" s="153">
        <f t="shared" si="8"/>
        <v>3</v>
      </c>
      <c r="V49" s="190">
        <f t="shared" si="5"/>
        <v>2</v>
      </c>
      <c r="W49" s="121" t="str">
        <f t="shared" si="6"/>
        <v>H</v>
      </c>
      <c r="X49" s="121" t="str">
        <f t="shared" si="7"/>
        <v>D</v>
      </c>
    </row>
    <row r="50" spans="1:24" x14ac:dyDescent="0.25">
      <c r="A50" s="153">
        <v>17</v>
      </c>
      <c r="B50" s="121" t="s">
        <v>67</v>
      </c>
      <c r="C50" s="184">
        <v>0.77083333333333337</v>
      </c>
      <c r="D50" s="79" t="s">
        <v>5</v>
      </c>
      <c r="E50" s="122" t="str">
        <f t="shared" si="3"/>
        <v>Bye</v>
      </c>
      <c r="F50" s="122" t="s">
        <v>8</v>
      </c>
      <c r="G50" s="122" t="str">
        <f t="shared" si="4"/>
        <v>Vera Kastelein</v>
      </c>
      <c r="H50" s="171" t="s">
        <v>13</v>
      </c>
      <c r="I50" s="174"/>
      <c r="J50" s="122"/>
      <c r="K50" s="123"/>
      <c r="L50" s="201" t="s">
        <v>179</v>
      </c>
      <c r="M50" s="191"/>
      <c r="N50" s="124"/>
      <c r="O50" s="191"/>
      <c r="P50" s="124"/>
      <c r="Q50" s="191"/>
      <c r="R50" s="124"/>
      <c r="S50" s="191"/>
      <c r="T50" s="125"/>
      <c r="U50" s="153">
        <f t="shared" si="8"/>
        <v>0</v>
      </c>
      <c r="V50" s="190">
        <v>3</v>
      </c>
      <c r="W50" s="121" t="str">
        <f t="shared" si="6"/>
        <v>I</v>
      </c>
      <c r="X50" s="121" t="str">
        <f t="shared" si="7"/>
        <v>E</v>
      </c>
    </row>
    <row r="51" spans="1:24" x14ac:dyDescent="0.25">
      <c r="A51" s="153">
        <v>18</v>
      </c>
      <c r="B51" s="121" t="s">
        <v>67</v>
      </c>
      <c r="C51" s="184">
        <v>0.77083333333333337</v>
      </c>
      <c r="D51" s="79" t="s">
        <v>6</v>
      </c>
      <c r="E51" s="122" t="str">
        <f t="shared" si="3"/>
        <v>Majsa Bahtovic</v>
      </c>
      <c r="F51" s="122" t="s">
        <v>8</v>
      </c>
      <c r="G51" s="122" t="str">
        <f t="shared" si="4"/>
        <v>Janne De Zaeyer</v>
      </c>
      <c r="H51" s="171" t="s">
        <v>2</v>
      </c>
      <c r="I51" s="174" t="s">
        <v>3</v>
      </c>
      <c r="J51" s="122" t="str">
        <f>VLOOKUP(I51,'Girls 0506 - 2'!$A$5:$I$14,2)</f>
        <v>Gaetane Bled</v>
      </c>
      <c r="K51" s="123">
        <v>11</v>
      </c>
      <c r="L51" s="124">
        <v>7</v>
      </c>
      <c r="M51" s="191">
        <v>11</v>
      </c>
      <c r="N51" s="124">
        <v>6</v>
      </c>
      <c r="O51" s="191">
        <v>11</v>
      </c>
      <c r="P51" s="124">
        <v>3</v>
      </c>
      <c r="Q51" s="191"/>
      <c r="R51" s="124"/>
      <c r="S51" s="191"/>
      <c r="T51" s="125"/>
      <c r="U51" s="153">
        <f t="shared" si="8"/>
        <v>3</v>
      </c>
      <c r="V51" s="190">
        <f t="shared" si="5"/>
        <v>0</v>
      </c>
      <c r="W51" s="121" t="str">
        <f t="shared" si="6"/>
        <v>F</v>
      </c>
      <c r="X51" s="121" t="str">
        <f t="shared" si="7"/>
        <v>B</v>
      </c>
    </row>
    <row r="52" spans="1:24" x14ac:dyDescent="0.25">
      <c r="A52" s="153">
        <v>19</v>
      </c>
      <c r="B52" s="121" t="s">
        <v>67</v>
      </c>
      <c r="C52" s="184">
        <v>0.77083333333333337</v>
      </c>
      <c r="D52" s="79" t="s">
        <v>1</v>
      </c>
      <c r="E52" s="122" t="str">
        <f t="shared" si="3"/>
        <v>Julie Van Hauwaert</v>
      </c>
      <c r="F52" s="122" t="s">
        <v>8</v>
      </c>
      <c r="G52" s="122" t="str">
        <f t="shared" si="4"/>
        <v>Lucie Calay</v>
      </c>
      <c r="H52" s="171" t="s">
        <v>3</v>
      </c>
      <c r="I52" s="174" t="s">
        <v>4</v>
      </c>
      <c r="J52" s="122" t="str">
        <f>VLOOKUP(I52,'Girls 0506 - 2'!$A$5:$I$14,2)</f>
        <v>Melisa Sadikovic</v>
      </c>
      <c r="K52" s="123">
        <v>11</v>
      </c>
      <c r="L52" s="124">
        <v>1</v>
      </c>
      <c r="M52" s="191">
        <v>11</v>
      </c>
      <c r="N52" s="124">
        <v>7</v>
      </c>
      <c r="O52" s="191">
        <v>11</v>
      </c>
      <c r="P52" s="124">
        <v>5</v>
      </c>
      <c r="Q52" s="191"/>
      <c r="R52" s="124"/>
      <c r="S52" s="191"/>
      <c r="T52" s="125"/>
      <c r="U52" s="153">
        <f t="shared" si="8"/>
        <v>3</v>
      </c>
      <c r="V52" s="190">
        <f t="shared" si="5"/>
        <v>0</v>
      </c>
      <c r="W52" s="121" t="str">
        <f t="shared" si="6"/>
        <v>A</v>
      </c>
      <c r="X52" s="121" t="str">
        <f t="shared" si="7"/>
        <v>C</v>
      </c>
    </row>
    <row r="53" spans="1:24" x14ac:dyDescent="0.25">
      <c r="A53" s="153">
        <v>20</v>
      </c>
      <c r="B53" s="121" t="s">
        <v>67</v>
      </c>
      <c r="C53" s="184">
        <v>0.77083333333333337</v>
      </c>
      <c r="D53" s="79" t="s">
        <v>69</v>
      </c>
      <c r="E53" s="122" t="str">
        <f t="shared" si="3"/>
        <v>Perrine Betrancourt</v>
      </c>
      <c r="F53" s="122" t="s">
        <v>8</v>
      </c>
      <c r="G53" s="122" t="str">
        <f t="shared" si="4"/>
        <v>Anouk Van Den Boom</v>
      </c>
      <c r="H53" s="171" t="s">
        <v>7</v>
      </c>
      <c r="I53" s="174" t="s">
        <v>5</v>
      </c>
      <c r="J53" s="122" t="str">
        <f>VLOOKUP(I53,'Girls 0506 - 2'!$A$5:$I$14,2)</f>
        <v>Tanya Misconi</v>
      </c>
      <c r="K53" s="123">
        <v>11</v>
      </c>
      <c r="L53" s="124">
        <v>13</v>
      </c>
      <c r="M53" s="191">
        <v>11</v>
      </c>
      <c r="N53" s="124">
        <v>5</v>
      </c>
      <c r="O53" s="191">
        <v>11</v>
      </c>
      <c r="P53" s="124">
        <v>7</v>
      </c>
      <c r="Q53" s="191">
        <v>9</v>
      </c>
      <c r="R53" s="124">
        <v>11</v>
      </c>
      <c r="S53" s="191">
        <v>11</v>
      </c>
      <c r="T53" s="125">
        <v>8</v>
      </c>
      <c r="U53" s="153">
        <f t="shared" si="8"/>
        <v>3</v>
      </c>
      <c r="V53" s="190">
        <f t="shared" si="5"/>
        <v>2</v>
      </c>
      <c r="W53" s="121" t="str">
        <f t="shared" si="6"/>
        <v>J</v>
      </c>
      <c r="X53" s="121" t="str">
        <f t="shared" si="7"/>
        <v>G</v>
      </c>
    </row>
    <row r="54" spans="1:24" x14ac:dyDescent="0.25">
      <c r="A54" s="153">
        <v>16</v>
      </c>
      <c r="B54" s="199" t="s">
        <v>176</v>
      </c>
      <c r="C54" s="184">
        <v>0.39583333333333331</v>
      </c>
      <c r="D54" s="79" t="s">
        <v>12</v>
      </c>
      <c r="E54" s="122" t="str">
        <f t="shared" si="3"/>
        <v>Lohren Balling</v>
      </c>
      <c r="F54" s="122" t="s">
        <v>8</v>
      </c>
      <c r="G54" s="122" t="str">
        <f t="shared" si="4"/>
        <v>Anouk Van Den Boom</v>
      </c>
      <c r="H54" s="171" t="s">
        <v>7</v>
      </c>
      <c r="I54" s="174" t="s">
        <v>6</v>
      </c>
      <c r="J54" s="122" t="str">
        <f>VLOOKUP(I54,'Girls 0506 - 2'!$A$5:$I$14,2)</f>
        <v>Lauren Colla</v>
      </c>
      <c r="K54" s="123"/>
      <c r="L54" s="124"/>
      <c r="M54" s="191"/>
      <c r="N54" s="124"/>
      <c r="O54" s="191"/>
      <c r="P54" s="124"/>
      <c r="Q54" s="191"/>
      <c r="R54" s="124"/>
      <c r="S54" s="191"/>
      <c r="T54" s="125"/>
      <c r="U54" s="153">
        <f t="shared" si="8"/>
        <v>0</v>
      </c>
      <c r="V54" s="190">
        <f t="shared" si="5"/>
        <v>0</v>
      </c>
      <c r="W54" s="121" t="str">
        <f t="shared" si="6"/>
        <v/>
      </c>
      <c r="X54" s="121" t="str">
        <f t="shared" si="7"/>
        <v/>
      </c>
    </row>
    <row r="55" spans="1:24" x14ac:dyDescent="0.25">
      <c r="A55" s="153">
        <v>17</v>
      </c>
      <c r="B55" s="199" t="s">
        <v>176</v>
      </c>
      <c r="C55" s="184">
        <v>0.39583333333333331</v>
      </c>
      <c r="D55" s="79" t="s">
        <v>3</v>
      </c>
      <c r="E55" s="122" t="str">
        <f t="shared" si="3"/>
        <v>Lucie Calay</v>
      </c>
      <c r="F55" s="122" t="s">
        <v>8</v>
      </c>
      <c r="G55" s="122" t="str">
        <f t="shared" si="4"/>
        <v>Perrine Betrancourt</v>
      </c>
      <c r="H55" s="171" t="s">
        <v>69</v>
      </c>
      <c r="I55" s="174" t="s">
        <v>7</v>
      </c>
      <c r="J55" s="122" t="str">
        <f>VLOOKUP(I55,'Girls 0506 - 2'!$A$5:$I$14,2)</f>
        <v>Lucy McIvor</v>
      </c>
      <c r="K55" s="123"/>
      <c r="L55" s="124"/>
      <c r="M55" s="191"/>
      <c r="N55" s="124"/>
      <c r="O55" s="191"/>
      <c r="P55" s="124"/>
      <c r="Q55" s="191"/>
      <c r="R55" s="124"/>
      <c r="S55" s="191"/>
      <c r="T55" s="125"/>
      <c r="U55" s="153">
        <f t="shared" si="8"/>
        <v>0</v>
      </c>
      <c r="V55" s="190">
        <f t="shared" si="5"/>
        <v>0</v>
      </c>
      <c r="W55" s="121" t="str">
        <f t="shared" si="6"/>
        <v/>
      </c>
      <c r="X55" s="121" t="str">
        <f t="shared" si="7"/>
        <v/>
      </c>
    </row>
    <row r="56" spans="1:24" x14ac:dyDescent="0.25">
      <c r="A56" s="153">
        <v>18</v>
      </c>
      <c r="B56" s="199" t="s">
        <v>176</v>
      </c>
      <c r="C56" s="184">
        <v>0.39583333333333331</v>
      </c>
      <c r="D56" s="79" t="s">
        <v>2</v>
      </c>
      <c r="E56" s="122" t="str">
        <f t="shared" si="3"/>
        <v>Janne De Zaeyer</v>
      </c>
      <c r="F56" s="122" t="s">
        <v>8</v>
      </c>
      <c r="G56" s="122" t="str">
        <f t="shared" si="4"/>
        <v>Julie Van Hauwaert</v>
      </c>
      <c r="H56" s="171" t="s">
        <v>1</v>
      </c>
      <c r="I56" s="174"/>
      <c r="J56" s="174" t="s">
        <v>181</v>
      </c>
      <c r="K56" s="123"/>
      <c r="L56" s="124"/>
      <c r="M56" s="191"/>
      <c r="N56" s="124"/>
      <c r="O56" s="191"/>
      <c r="P56" s="124"/>
      <c r="Q56" s="191"/>
      <c r="R56" s="124"/>
      <c r="S56" s="191"/>
      <c r="T56" s="125"/>
      <c r="U56" s="153">
        <f t="shared" si="8"/>
        <v>0</v>
      </c>
      <c r="V56" s="190">
        <f t="shared" si="5"/>
        <v>0</v>
      </c>
      <c r="W56" s="121" t="str">
        <f t="shared" si="6"/>
        <v/>
      </c>
      <c r="X56" s="121" t="str">
        <f t="shared" si="7"/>
        <v/>
      </c>
    </row>
    <row r="57" spans="1:24" x14ac:dyDescent="0.25">
      <c r="A57" s="153">
        <v>19</v>
      </c>
      <c r="B57" s="121" t="s">
        <v>176</v>
      </c>
      <c r="C57" s="184">
        <v>0.39583333333333331</v>
      </c>
      <c r="D57" s="79" t="s">
        <v>13</v>
      </c>
      <c r="E57" s="122" t="str">
        <f t="shared" si="3"/>
        <v>Vera Kastelein</v>
      </c>
      <c r="F57" s="122" t="s">
        <v>8</v>
      </c>
      <c r="G57" s="122" t="str">
        <f t="shared" si="4"/>
        <v>Majsa Bahtovic</v>
      </c>
      <c r="H57" s="171" t="s">
        <v>6</v>
      </c>
      <c r="I57" s="174" t="s">
        <v>13</v>
      </c>
      <c r="J57" s="122" t="str">
        <f>VLOOKUP(I57,'Girls 0506 - 2'!$A$5:$I$14,2)</f>
        <v>Kseniya Myrzoyeva</v>
      </c>
      <c r="K57" s="123"/>
      <c r="L57" s="124"/>
      <c r="M57" s="191"/>
      <c r="N57" s="124"/>
      <c r="O57" s="191"/>
      <c r="P57" s="124"/>
      <c r="Q57" s="191"/>
      <c r="R57" s="124"/>
      <c r="S57" s="191"/>
      <c r="T57" s="125"/>
      <c r="U57" s="153">
        <f t="shared" si="8"/>
        <v>0</v>
      </c>
      <c r="V57" s="190">
        <f t="shared" si="5"/>
        <v>0</v>
      </c>
      <c r="W57" s="121" t="str">
        <f t="shared" si="6"/>
        <v/>
      </c>
      <c r="X57" s="121" t="str">
        <f t="shared" si="7"/>
        <v/>
      </c>
    </row>
    <row r="58" spans="1:24" x14ac:dyDescent="0.25">
      <c r="A58" s="153">
        <v>20</v>
      </c>
      <c r="B58" s="121" t="s">
        <v>176</v>
      </c>
      <c r="C58" s="184">
        <v>0.39583333333333331</v>
      </c>
      <c r="D58" s="79" t="s">
        <v>4</v>
      </c>
      <c r="E58" s="122" t="str">
        <f t="shared" si="3"/>
        <v>Anna Kelly</v>
      </c>
      <c r="F58" s="122" t="s">
        <v>8</v>
      </c>
      <c r="G58" s="122" t="str">
        <f t="shared" si="4"/>
        <v>Bye</v>
      </c>
      <c r="H58" s="171" t="s">
        <v>5</v>
      </c>
      <c r="I58" s="174"/>
      <c r="J58" s="122"/>
      <c r="K58" s="200" t="s">
        <v>179</v>
      </c>
      <c r="L58" s="124"/>
      <c r="M58" s="191"/>
      <c r="N58" s="124"/>
      <c r="O58" s="191"/>
      <c r="P58" s="124"/>
      <c r="Q58" s="191"/>
      <c r="R58" s="124"/>
      <c r="S58" s="191"/>
      <c r="T58" s="125"/>
      <c r="U58" s="153">
        <v>3</v>
      </c>
      <c r="V58" s="190">
        <f t="shared" si="5"/>
        <v>0</v>
      </c>
      <c r="W58" s="121" t="str">
        <f t="shared" si="6"/>
        <v>D</v>
      </c>
      <c r="X58" s="121" t="str">
        <f t="shared" si="7"/>
        <v>E</v>
      </c>
    </row>
    <row r="59" spans="1:24" x14ac:dyDescent="0.25">
      <c r="A59" s="153">
        <v>16</v>
      </c>
      <c r="B59" s="121" t="s">
        <v>176</v>
      </c>
      <c r="C59" s="184">
        <v>0.43055555555555558</v>
      </c>
      <c r="D59" s="79" t="s">
        <v>12</v>
      </c>
      <c r="E59" s="122" t="str">
        <f t="shared" si="3"/>
        <v>Lohren Balling</v>
      </c>
      <c r="F59" s="122" t="s">
        <v>8</v>
      </c>
      <c r="G59" s="122" t="str">
        <f t="shared" si="4"/>
        <v>Bye</v>
      </c>
      <c r="H59" s="171" t="s">
        <v>5</v>
      </c>
      <c r="I59" s="174"/>
      <c r="J59" s="122"/>
      <c r="K59" s="200" t="s">
        <v>179</v>
      </c>
      <c r="L59" s="124"/>
      <c r="M59" s="191"/>
      <c r="N59" s="124"/>
      <c r="O59" s="191"/>
      <c r="P59" s="124"/>
      <c r="Q59" s="191"/>
      <c r="R59" s="124"/>
      <c r="S59" s="191"/>
      <c r="T59" s="125"/>
      <c r="U59" s="153">
        <v>3</v>
      </c>
      <c r="V59" s="190">
        <f t="shared" si="5"/>
        <v>0</v>
      </c>
      <c r="W59" s="121" t="str">
        <f t="shared" si="6"/>
        <v>H</v>
      </c>
      <c r="X59" s="121" t="str">
        <f t="shared" si="7"/>
        <v>E</v>
      </c>
    </row>
    <row r="60" spans="1:24" x14ac:dyDescent="0.25">
      <c r="A60" s="153">
        <v>17</v>
      </c>
      <c r="B60" s="121" t="s">
        <v>176</v>
      </c>
      <c r="C60" s="184">
        <v>0.43055555555555558</v>
      </c>
      <c r="D60" s="79" t="s">
        <v>6</v>
      </c>
      <c r="E60" s="122" t="str">
        <f t="shared" si="3"/>
        <v>Majsa Bahtovic</v>
      </c>
      <c r="F60" s="122" t="s">
        <v>8</v>
      </c>
      <c r="G60" s="122" t="str">
        <f t="shared" si="4"/>
        <v>Anna Kelly</v>
      </c>
      <c r="H60" s="171" t="s">
        <v>4</v>
      </c>
      <c r="I60" s="174" t="s">
        <v>2</v>
      </c>
      <c r="J60" s="122" t="str">
        <f>VLOOKUP(I60,'Girls 0506 - 2'!$A$5:$I$14,2)</f>
        <v>Eloïse Duvivier</v>
      </c>
      <c r="K60" s="123"/>
      <c r="L60" s="124"/>
      <c r="M60" s="191"/>
      <c r="N60" s="124"/>
      <c r="O60" s="191"/>
      <c r="P60" s="124"/>
      <c r="Q60" s="191"/>
      <c r="R60" s="124"/>
      <c r="S60" s="191"/>
      <c r="T60" s="125"/>
      <c r="U60" s="153">
        <f t="shared" si="8"/>
        <v>0</v>
      </c>
      <c r="V60" s="190">
        <f t="shared" si="5"/>
        <v>0</v>
      </c>
      <c r="W60" s="121" t="str">
        <f t="shared" si="6"/>
        <v/>
      </c>
      <c r="X60" s="121" t="str">
        <f t="shared" si="7"/>
        <v/>
      </c>
    </row>
    <row r="61" spans="1:24" x14ac:dyDescent="0.25">
      <c r="A61" s="153">
        <v>18</v>
      </c>
      <c r="B61" s="121" t="s">
        <v>176</v>
      </c>
      <c r="C61" s="184">
        <v>0.43055555555555558</v>
      </c>
      <c r="D61" s="79" t="s">
        <v>1</v>
      </c>
      <c r="E61" s="122" t="str">
        <f t="shared" si="3"/>
        <v>Julie Van Hauwaert</v>
      </c>
      <c r="F61" s="122" t="s">
        <v>8</v>
      </c>
      <c r="G61" s="122" t="str">
        <f t="shared" si="4"/>
        <v>Vera Kastelein</v>
      </c>
      <c r="H61" s="171" t="s">
        <v>13</v>
      </c>
      <c r="I61" s="174" t="s">
        <v>3</v>
      </c>
      <c r="J61" s="122" t="str">
        <f>VLOOKUP(I61,'Girls 0506 - 2'!$A$5:$I$14,2)</f>
        <v>Gaetane Bled</v>
      </c>
      <c r="K61" s="123"/>
      <c r="L61" s="124"/>
      <c r="M61" s="191"/>
      <c r="N61" s="124"/>
      <c r="O61" s="191"/>
      <c r="P61" s="124"/>
      <c r="Q61" s="191"/>
      <c r="R61" s="124"/>
      <c r="S61" s="191"/>
      <c r="T61" s="125"/>
      <c r="U61" s="153">
        <f t="shared" si="8"/>
        <v>0</v>
      </c>
      <c r="V61" s="190">
        <f t="shared" si="5"/>
        <v>0</v>
      </c>
      <c r="W61" s="121" t="str">
        <f t="shared" si="6"/>
        <v/>
      </c>
      <c r="X61" s="121" t="str">
        <f t="shared" si="7"/>
        <v/>
      </c>
    </row>
    <row r="62" spans="1:24" x14ac:dyDescent="0.25">
      <c r="A62" s="153">
        <v>19</v>
      </c>
      <c r="B62" s="121" t="s">
        <v>176</v>
      </c>
      <c r="C62" s="184">
        <v>0.43055555555555558</v>
      </c>
      <c r="D62" s="79" t="s">
        <v>69</v>
      </c>
      <c r="E62" s="122" t="str">
        <f t="shared" si="3"/>
        <v>Perrine Betrancourt</v>
      </c>
      <c r="F62" s="122" t="s">
        <v>8</v>
      </c>
      <c r="G62" s="122" t="str">
        <f t="shared" si="4"/>
        <v>Janne De Zaeyer</v>
      </c>
      <c r="H62" s="171" t="s">
        <v>2</v>
      </c>
      <c r="I62" s="174" t="s">
        <v>4</v>
      </c>
      <c r="J62" s="122" t="str">
        <f>VLOOKUP(I62,'Girls 0506 - 2'!$A$5:$I$14,2)</f>
        <v>Melisa Sadikovic</v>
      </c>
      <c r="K62" s="123"/>
      <c r="L62" s="124"/>
      <c r="M62" s="191"/>
      <c r="N62" s="124"/>
      <c r="O62" s="191"/>
      <c r="P62" s="124"/>
      <c r="Q62" s="191"/>
      <c r="R62" s="124"/>
      <c r="S62" s="191"/>
      <c r="T62" s="125"/>
      <c r="U62" s="153">
        <f t="shared" si="8"/>
        <v>0</v>
      </c>
      <c r="V62" s="190">
        <f t="shared" si="5"/>
        <v>0</v>
      </c>
      <c r="W62" s="121" t="str">
        <f t="shared" si="6"/>
        <v/>
      </c>
      <c r="X62" s="121" t="str">
        <f t="shared" si="7"/>
        <v/>
      </c>
    </row>
    <row r="63" spans="1:24" ht="15.75" thickBot="1" x14ac:dyDescent="0.3">
      <c r="A63" s="157">
        <v>20</v>
      </c>
      <c r="B63" s="126" t="s">
        <v>176</v>
      </c>
      <c r="C63" s="185">
        <v>0.43055555555555558</v>
      </c>
      <c r="D63" s="28" t="s">
        <v>7</v>
      </c>
      <c r="E63" s="127" t="str">
        <f t="shared" si="3"/>
        <v>Anouk Van Den Boom</v>
      </c>
      <c r="F63" s="127" t="s">
        <v>8</v>
      </c>
      <c r="G63" s="127" t="str">
        <f t="shared" si="4"/>
        <v>Lucie Calay</v>
      </c>
      <c r="H63" s="172" t="s">
        <v>3</v>
      </c>
      <c r="I63" s="175" t="s">
        <v>5</v>
      </c>
      <c r="J63" s="127" t="str">
        <f>VLOOKUP(I63,'Girls 0506 - 2'!$A$5:$I$14,2)</f>
        <v>Tanya Misconi</v>
      </c>
      <c r="K63" s="128"/>
      <c r="L63" s="129"/>
      <c r="M63" s="194"/>
      <c r="N63" s="129"/>
      <c r="O63" s="194"/>
      <c r="P63" s="129"/>
      <c r="Q63" s="194"/>
      <c r="R63" s="129"/>
      <c r="S63" s="194"/>
      <c r="T63" s="130"/>
      <c r="U63" s="157">
        <f t="shared" si="8"/>
        <v>0</v>
      </c>
      <c r="V63" s="193">
        <f t="shared" si="5"/>
        <v>0</v>
      </c>
      <c r="W63" s="126" t="str">
        <f t="shared" si="6"/>
        <v/>
      </c>
      <c r="X63" s="126" t="str">
        <f t="shared" si="7"/>
        <v/>
      </c>
    </row>
    <row r="64" spans="1:24" x14ac:dyDescent="0.25"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</row>
    <row r="65" spans="7:23" x14ac:dyDescent="0.25"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</row>
    <row r="66" spans="7:23" x14ac:dyDescent="0.25"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</row>
    <row r="67" spans="7:23" x14ac:dyDescent="0.25"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</row>
    <row r="68" spans="7:23" x14ac:dyDescent="0.25"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</row>
    <row r="69" spans="7:23" x14ac:dyDescent="0.25"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</row>
    <row r="70" spans="7:23" x14ac:dyDescent="0.25"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</row>
  </sheetData>
  <mergeCells count="69">
    <mergeCell ref="B15:E15"/>
    <mergeCell ref="F15:G15"/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B12:E12"/>
    <mergeCell ref="F12:G12"/>
    <mergeCell ref="H12:I12"/>
    <mergeCell ref="O12:P12"/>
    <mergeCell ref="Q12:X12"/>
    <mergeCell ref="B11:E11"/>
    <mergeCell ref="F11:G11"/>
    <mergeCell ref="H11:I11"/>
    <mergeCell ref="O11:P11"/>
    <mergeCell ref="Q11:X11"/>
    <mergeCell ref="B14:E14"/>
    <mergeCell ref="F14:G14"/>
    <mergeCell ref="H14:I14"/>
    <mergeCell ref="O14:P14"/>
    <mergeCell ref="Q14:X14"/>
    <mergeCell ref="B13:E13"/>
    <mergeCell ref="F13:G13"/>
    <mergeCell ref="H13:I13"/>
    <mergeCell ref="O13:P13"/>
    <mergeCell ref="Q13:X13"/>
    <mergeCell ref="Q18:R18"/>
    <mergeCell ref="S18:T18"/>
    <mergeCell ref="U18:V18"/>
    <mergeCell ref="A17:H17"/>
    <mergeCell ref="D18:H18"/>
    <mergeCell ref="I18:J18"/>
    <mergeCell ref="K18:L18"/>
    <mergeCell ref="M18:N18"/>
    <mergeCell ref="O18:P18"/>
  </mergeCells>
  <pageMargins left="0.7" right="0.7" top="0.75" bottom="0.75" header="0.3" footer="0.3"/>
  <pageSetup paperSize="9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>
    <tabColor rgb="FF00B050"/>
    <pageSetUpPr fitToPage="1"/>
  </sheetPr>
  <dimension ref="A1:Y70"/>
  <sheetViews>
    <sheetView topLeftCell="A19" zoomScaleNormal="100" workbookViewId="0">
      <selection activeCell="K54" sqref="K54"/>
    </sheetView>
  </sheetViews>
  <sheetFormatPr defaultColWidth="9" defaultRowHeight="15" x14ac:dyDescent="0.25"/>
  <cols>
    <col min="1" max="2" width="5.140625" style="114" customWidth="1"/>
    <col min="3" max="3" width="8" style="114" customWidth="1"/>
    <col min="4" max="4" width="4.5703125" style="114" customWidth="1"/>
    <col min="5" max="5" width="20.7109375" style="114" customWidth="1"/>
    <col min="6" max="6" width="4.5703125" style="114" customWidth="1"/>
    <col min="7" max="7" width="20.7109375" style="114" customWidth="1"/>
    <col min="8" max="9" width="4.5703125" style="114" customWidth="1"/>
    <col min="10" max="10" width="20.7109375" style="114" customWidth="1"/>
    <col min="11" max="20" width="4.28515625" style="114" customWidth="1"/>
    <col min="21" max="22" width="5.7109375" style="114" customWidth="1"/>
    <col min="23" max="23" width="5.85546875" style="114" customWidth="1"/>
    <col min="24" max="24" width="5.85546875" style="99" customWidth="1"/>
    <col min="25" max="16384" width="9" style="99"/>
  </cols>
  <sheetData>
    <row r="1" spans="1:25" ht="31.5" x14ac:dyDescent="0.5">
      <c r="A1" s="244" t="s">
        <v>172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2" spans="1:25" ht="18.75" customHeight="1" thickBot="1" x14ac:dyDescent="0.55000000000000004">
      <c r="A2" s="198"/>
      <c r="B2" s="198"/>
      <c r="C2" s="198"/>
      <c r="D2" s="198"/>
      <c r="E2" s="176" t="s">
        <v>173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</row>
    <row r="3" spans="1:25" s="102" customFormat="1" ht="19.5" thickBot="1" x14ac:dyDescent="0.35">
      <c r="A3" s="331" t="s">
        <v>63</v>
      </c>
      <c r="B3" s="332"/>
      <c r="C3" s="332"/>
      <c r="D3" s="332"/>
      <c r="E3" s="332"/>
      <c r="F3" s="332"/>
      <c r="G3" s="332"/>
      <c r="H3" s="332"/>
      <c r="I3" s="333"/>
      <c r="J3" s="101"/>
      <c r="K3" s="334" t="s">
        <v>64</v>
      </c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6"/>
    </row>
    <row r="4" spans="1:25" ht="15.75" thickBot="1" x14ac:dyDescent="0.3">
      <c r="A4" s="103" t="s">
        <v>0</v>
      </c>
      <c r="B4" s="337" t="s">
        <v>47</v>
      </c>
      <c r="C4" s="338"/>
      <c r="D4" s="338"/>
      <c r="E4" s="339"/>
      <c r="F4" s="242" t="s">
        <v>41</v>
      </c>
      <c r="G4" s="345"/>
      <c r="H4" s="337" t="s">
        <v>44</v>
      </c>
      <c r="I4" s="339"/>
      <c r="J4" s="189"/>
      <c r="K4" s="105" t="s">
        <v>59</v>
      </c>
      <c r="L4" s="105" t="s">
        <v>60</v>
      </c>
      <c r="M4" s="105" t="s">
        <v>61</v>
      </c>
      <c r="N4" s="105" t="s">
        <v>62</v>
      </c>
      <c r="O4" s="340" t="s">
        <v>45</v>
      </c>
      <c r="P4" s="341"/>
      <c r="Q4" s="342" t="s">
        <v>47</v>
      </c>
      <c r="R4" s="343"/>
      <c r="S4" s="343"/>
      <c r="T4" s="343"/>
      <c r="U4" s="343"/>
      <c r="V4" s="343"/>
      <c r="W4" s="343"/>
      <c r="X4" s="344"/>
    </row>
    <row r="5" spans="1:25" ht="15.75" thickBot="1" x14ac:dyDescent="0.3">
      <c r="A5" s="106" t="s">
        <v>1</v>
      </c>
      <c r="B5" s="285" t="s">
        <v>37</v>
      </c>
      <c r="C5" s="325"/>
      <c r="D5" s="325"/>
      <c r="E5" s="325"/>
      <c r="F5" s="287" t="s">
        <v>14</v>
      </c>
      <c r="G5" s="325"/>
      <c r="H5" s="325">
        <v>2005</v>
      </c>
      <c r="I5" s="346"/>
      <c r="J5" s="189"/>
      <c r="K5" s="153">
        <f t="shared" ref="K5:K14" si="0">COUNTIF($W$19:$W$63,A5)</f>
        <v>6</v>
      </c>
      <c r="L5" s="195">
        <f t="shared" ref="L5:L14" si="1">COUNTIF($X$19:$X$63,A5)</f>
        <v>1</v>
      </c>
      <c r="M5" s="197"/>
      <c r="N5" s="197"/>
      <c r="O5" s="347"/>
      <c r="P5" s="347"/>
      <c r="Q5" s="329" t="str">
        <f>B5</f>
        <v>Sara Devos</v>
      </c>
      <c r="R5" s="329"/>
      <c r="S5" s="329"/>
      <c r="T5" s="329"/>
      <c r="U5" s="329"/>
      <c r="V5" s="329"/>
      <c r="W5" s="329"/>
      <c r="X5" s="348"/>
    </row>
    <row r="6" spans="1:25" ht="15.75" thickBot="1" x14ac:dyDescent="0.3">
      <c r="A6" s="106" t="s">
        <v>2</v>
      </c>
      <c r="B6" s="280" t="s">
        <v>120</v>
      </c>
      <c r="C6" s="313"/>
      <c r="D6" s="313"/>
      <c r="E6" s="313"/>
      <c r="F6" s="282" t="s">
        <v>141</v>
      </c>
      <c r="G6" s="313"/>
      <c r="H6" s="313">
        <v>2006</v>
      </c>
      <c r="I6" s="314"/>
      <c r="J6" s="189"/>
      <c r="K6" s="153">
        <f t="shared" si="0"/>
        <v>4</v>
      </c>
      <c r="L6" s="189">
        <f t="shared" si="1"/>
        <v>3</v>
      </c>
      <c r="M6" s="191"/>
      <c r="N6" s="191"/>
      <c r="O6" s="317"/>
      <c r="P6" s="317"/>
      <c r="Q6" s="318" t="str">
        <f t="shared" ref="Q6:Q14" si="2">B6</f>
        <v>Eloïse Duvivier</v>
      </c>
      <c r="R6" s="318"/>
      <c r="S6" s="318"/>
      <c r="T6" s="318"/>
      <c r="U6" s="318"/>
      <c r="V6" s="318"/>
      <c r="W6" s="318"/>
      <c r="X6" s="319"/>
    </row>
    <row r="7" spans="1:25" ht="15.75" thickBot="1" x14ac:dyDescent="0.3">
      <c r="A7" s="106" t="s">
        <v>3</v>
      </c>
      <c r="B7" s="280" t="s">
        <v>87</v>
      </c>
      <c r="C7" s="313"/>
      <c r="D7" s="313"/>
      <c r="E7" s="313"/>
      <c r="F7" s="282" t="s">
        <v>138</v>
      </c>
      <c r="G7" s="313"/>
      <c r="H7" s="313">
        <v>2008</v>
      </c>
      <c r="I7" s="314"/>
      <c r="J7" s="189"/>
      <c r="K7" s="153">
        <f t="shared" si="0"/>
        <v>7</v>
      </c>
      <c r="L7" s="189">
        <f t="shared" si="1"/>
        <v>0</v>
      </c>
      <c r="M7" s="191"/>
      <c r="N7" s="191"/>
      <c r="O7" s="317"/>
      <c r="P7" s="317"/>
      <c r="Q7" s="318" t="str">
        <f t="shared" si="2"/>
        <v>Gaetane Bled</v>
      </c>
      <c r="R7" s="318"/>
      <c r="S7" s="318"/>
      <c r="T7" s="318"/>
      <c r="U7" s="318"/>
      <c r="V7" s="318"/>
      <c r="W7" s="318"/>
      <c r="X7" s="319"/>
    </row>
    <row r="8" spans="1:25" ht="15.75" thickBot="1" x14ac:dyDescent="0.3">
      <c r="A8" s="106" t="s">
        <v>4</v>
      </c>
      <c r="B8" s="280" t="s">
        <v>115</v>
      </c>
      <c r="C8" s="313"/>
      <c r="D8" s="313"/>
      <c r="E8" s="313"/>
      <c r="F8" s="282" t="s">
        <v>151</v>
      </c>
      <c r="G8" s="313"/>
      <c r="H8" s="313">
        <v>2005</v>
      </c>
      <c r="I8" s="314"/>
      <c r="J8" s="189"/>
      <c r="K8" s="153">
        <f t="shared" si="0"/>
        <v>4</v>
      </c>
      <c r="L8" s="189">
        <f t="shared" si="1"/>
        <v>3</v>
      </c>
      <c r="M8" s="191"/>
      <c r="N8" s="191"/>
      <c r="O8" s="317"/>
      <c r="P8" s="317"/>
      <c r="Q8" s="318" t="str">
        <f t="shared" si="2"/>
        <v>Melisa Sadikovic</v>
      </c>
      <c r="R8" s="318"/>
      <c r="S8" s="318"/>
      <c r="T8" s="318"/>
      <c r="U8" s="318"/>
      <c r="V8" s="318"/>
      <c r="W8" s="318"/>
      <c r="X8" s="319"/>
    </row>
    <row r="9" spans="1:25" ht="15.75" thickBot="1" x14ac:dyDescent="0.3">
      <c r="A9" s="106" t="s">
        <v>5</v>
      </c>
      <c r="B9" s="280" t="s">
        <v>32</v>
      </c>
      <c r="C9" s="313"/>
      <c r="D9" s="313"/>
      <c r="E9" s="313"/>
      <c r="F9" s="282" t="s">
        <v>147</v>
      </c>
      <c r="G9" s="313"/>
      <c r="H9" s="313">
        <v>2006</v>
      </c>
      <c r="I9" s="314"/>
      <c r="J9" s="189"/>
      <c r="K9" s="153">
        <f t="shared" si="0"/>
        <v>6</v>
      </c>
      <c r="L9" s="189">
        <f t="shared" si="1"/>
        <v>2</v>
      </c>
      <c r="M9" s="191"/>
      <c r="N9" s="191"/>
      <c r="O9" s="317"/>
      <c r="P9" s="317"/>
      <c r="Q9" s="318" t="str">
        <f>B9</f>
        <v>Tanya Misconi</v>
      </c>
      <c r="R9" s="318"/>
      <c r="S9" s="318"/>
      <c r="T9" s="318"/>
      <c r="U9" s="318"/>
      <c r="V9" s="318"/>
      <c r="W9" s="318"/>
      <c r="X9" s="319"/>
    </row>
    <row r="10" spans="1:25" ht="15.75" thickBot="1" x14ac:dyDescent="0.3">
      <c r="A10" s="106" t="s">
        <v>6</v>
      </c>
      <c r="B10" s="280" t="s">
        <v>17</v>
      </c>
      <c r="C10" s="313"/>
      <c r="D10" s="313"/>
      <c r="E10" s="313"/>
      <c r="F10" s="282" t="s">
        <v>68</v>
      </c>
      <c r="G10" s="313"/>
      <c r="H10" s="313">
        <v>2006</v>
      </c>
      <c r="I10" s="314"/>
      <c r="J10" s="189"/>
      <c r="K10" s="153">
        <f t="shared" si="0"/>
        <v>2</v>
      </c>
      <c r="L10" s="189">
        <f t="shared" si="1"/>
        <v>5</v>
      </c>
      <c r="M10" s="191"/>
      <c r="N10" s="191"/>
      <c r="O10" s="317"/>
      <c r="P10" s="317"/>
      <c r="Q10" s="318" t="str">
        <f>B10</f>
        <v>Lauren Colla</v>
      </c>
      <c r="R10" s="318"/>
      <c r="S10" s="318"/>
      <c r="T10" s="318"/>
      <c r="U10" s="318"/>
      <c r="V10" s="318"/>
      <c r="W10" s="318"/>
      <c r="X10" s="319"/>
    </row>
    <row r="11" spans="1:25" ht="15.75" thickBot="1" x14ac:dyDescent="0.3">
      <c r="A11" s="106" t="s">
        <v>7</v>
      </c>
      <c r="B11" s="280" t="s">
        <v>95</v>
      </c>
      <c r="C11" s="313"/>
      <c r="D11" s="313"/>
      <c r="E11" s="313"/>
      <c r="F11" s="282" t="s">
        <v>152</v>
      </c>
      <c r="G11" s="313"/>
      <c r="H11" s="313">
        <v>2005</v>
      </c>
      <c r="I11" s="314"/>
      <c r="J11" s="189"/>
      <c r="K11" s="153">
        <f t="shared" si="0"/>
        <v>3</v>
      </c>
      <c r="L11" s="189">
        <f t="shared" si="1"/>
        <v>5</v>
      </c>
      <c r="M11" s="191"/>
      <c r="N11" s="191"/>
      <c r="O11" s="317"/>
      <c r="P11" s="317"/>
      <c r="Q11" s="318" t="str">
        <f t="shared" si="2"/>
        <v>Lucy McIvor</v>
      </c>
      <c r="R11" s="318"/>
      <c r="S11" s="318"/>
      <c r="T11" s="318"/>
      <c r="U11" s="318"/>
      <c r="V11" s="318"/>
      <c r="W11" s="318"/>
      <c r="X11" s="319"/>
    </row>
    <row r="12" spans="1:25" ht="15.75" thickBot="1" x14ac:dyDescent="0.3">
      <c r="A12" s="106" t="s">
        <v>12</v>
      </c>
      <c r="B12" s="280" t="s">
        <v>180</v>
      </c>
      <c r="C12" s="313"/>
      <c r="D12" s="313"/>
      <c r="E12" s="313"/>
      <c r="F12" s="282"/>
      <c r="G12" s="313"/>
      <c r="H12" s="313"/>
      <c r="I12" s="314"/>
      <c r="J12" s="189"/>
      <c r="K12" s="153">
        <f t="shared" si="0"/>
        <v>0</v>
      </c>
      <c r="L12" s="189">
        <f t="shared" si="1"/>
        <v>9</v>
      </c>
      <c r="M12" s="191"/>
      <c r="N12" s="191"/>
      <c r="O12" s="317"/>
      <c r="P12" s="317"/>
      <c r="Q12" s="318" t="str">
        <f>B12</f>
        <v>Bye</v>
      </c>
      <c r="R12" s="318"/>
      <c r="S12" s="318"/>
      <c r="T12" s="318"/>
      <c r="U12" s="318"/>
      <c r="V12" s="318"/>
      <c r="W12" s="318"/>
      <c r="X12" s="319"/>
    </row>
    <row r="13" spans="1:25" ht="15.75" thickBot="1" x14ac:dyDescent="0.3">
      <c r="A13" s="106" t="s">
        <v>13</v>
      </c>
      <c r="B13" s="280" t="s">
        <v>40</v>
      </c>
      <c r="C13" s="313"/>
      <c r="D13" s="313"/>
      <c r="E13" s="313"/>
      <c r="F13" s="282" t="s">
        <v>66</v>
      </c>
      <c r="G13" s="313"/>
      <c r="H13" s="313">
        <v>2006</v>
      </c>
      <c r="I13" s="314"/>
      <c r="J13" s="189"/>
      <c r="K13" s="153">
        <f t="shared" si="0"/>
        <v>3</v>
      </c>
      <c r="L13" s="189">
        <f t="shared" si="1"/>
        <v>4</v>
      </c>
      <c r="M13" s="191"/>
      <c r="N13" s="191"/>
      <c r="O13" s="317"/>
      <c r="P13" s="317"/>
      <c r="Q13" s="318" t="str">
        <f>B13</f>
        <v>Kseniya Myrzoyeva</v>
      </c>
      <c r="R13" s="318"/>
      <c r="S13" s="318"/>
      <c r="T13" s="318"/>
      <c r="U13" s="318"/>
      <c r="V13" s="318"/>
      <c r="W13" s="318"/>
      <c r="X13" s="319"/>
    </row>
    <row r="14" spans="1:25" ht="15.75" thickBot="1" x14ac:dyDescent="0.3">
      <c r="A14" s="26" t="s">
        <v>69</v>
      </c>
      <c r="B14" s="271" t="s">
        <v>31</v>
      </c>
      <c r="C14" s="320"/>
      <c r="D14" s="320"/>
      <c r="E14" s="320"/>
      <c r="F14" s="273" t="s">
        <v>159</v>
      </c>
      <c r="G14" s="320"/>
      <c r="H14" s="320">
        <v>2006</v>
      </c>
      <c r="I14" s="321"/>
      <c r="J14" s="189"/>
      <c r="K14" s="157">
        <f t="shared" si="0"/>
        <v>2</v>
      </c>
      <c r="L14" s="192">
        <f t="shared" si="1"/>
        <v>5</v>
      </c>
      <c r="M14" s="194"/>
      <c r="N14" s="194"/>
      <c r="O14" s="322"/>
      <c r="P14" s="322"/>
      <c r="Q14" s="323" t="str">
        <f t="shared" si="2"/>
        <v>Lola Hazée</v>
      </c>
      <c r="R14" s="323"/>
      <c r="S14" s="323"/>
      <c r="T14" s="323"/>
      <c r="U14" s="323"/>
      <c r="V14" s="323"/>
      <c r="W14" s="323"/>
      <c r="X14" s="324"/>
    </row>
    <row r="15" spans="1:25" x14ac:dyDescent="0.25">
      <c r="A15" s="79"/>
      <c r="B15" s="326" t="s">
        <v>182</v>
      </c>
      <c r="C15" s="327"/>
      <c r="D15" s="327"/>
      <c r="E15" s="327"/>
      <c r="F15" s="328" t="s">
        <v>181</v>
      </c>
      <c r="G15" s="329"/>
      <c r="H15" s="99"/>
      <c r="I15" s="99"/>
      <c r="J15" s="203"/>
      <c r="K15" s="174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</row>
    <row r="16" spans="1:25" ht="15.75" thickBot="1" x14ac:dyDescent="0.3">
      <c r="A16" s="99"/>
      <c r="B16" s="99"/>
      <c r="C16" s="99"/>
      <c r="E16" s="99"/>
      <c r="F16" s="99"/>
      <c r="G16" s="99"/>
      <c r="H16" s="99"/>
      <c r="I16" s="99"/>
      <c r="J16" s="99"/>
      <c r="K16" s="9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</row>
    <row r="17" spans="1:25" ht="15.75" thickBot="1" x14ac:dyDescent="0.3">
      <c r="A17" s="312" t="s">
        <v>65</v>
      </c>
      <c r="B17" s="309"/>
      <c r="C17" s="309"/>
      <c r="D17" s="309"/>
      <c r="E17" s="309"/>
      <c r="F17" s="309"/>
      <c r="G17" s="309"/>
      <c r="H17" s="311"/>
      <c r="I17" s="99"/>
      <c r="J17" s="176" t="s">
        <v>170</v>
      </c>
      <c r="K17" s="9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</row>
    <row r="18" spans="1:25" ht="15.75" thickBot="1" x14ac:dyDescent="0.3">
      <c r="A18" s="115" t="s">
        <v>46</v>
      </c>
      <c r="B18" s="188" t="s">
        <v>48</v>
      </c>
      <c r="C18" s="115" t="s">
        <v>42</v>
      </c>
      <c r="D18" s="315" t="s">
        <v>52</v>
      </c>
      <c r="E18" s="315"/>
      <c r="F18" s="315"/>
      <c r="G18" s="315"/>
      <c r="H18" s="315"/>
      <c r="I18" s="316" t="s">
        <v>53</v>
      </c>
      <c r="J18" s="315"/>
      <c r="K18" s="312" t="s">
        <v>54</v>
      </c>
      <c r="L18" s="310"/>
      <c r="M18" s="309" t="s">
        <v>55</v>
      </c>
      <c r="N18" s="310"/>
      <c r="O18" s="309" t="s">
        <v>56</v>
      </c>
      <c r="P18" s="310"/>
      <c r="Q18" s="309" t="s">
        <v>57</v>
      </c>
      <c r="R18" s="310"/>
      <c r="S18" s="309" t="s">
        <v>58</v>
      </c>
      <c r="T18" s="311"/>
      <c r="U18" s="312" t="s">
        <v>51</v>
      </c>
      <c r="V18" s="309"/>
      <c r="W18" s="115" t="s">
        <v>49</v>
      </c>
      <c r="X18" s="115" t="s">
        <v>50</v>
      </c>
    </row>
    <row r="19" spans="1:25" x14ac:dyDescent="0.25">
      <c r="A19" s="161">
        <v>16</v>
      </c>
      <c r="B19" s="116" t="s">
        <v>67</v>
      </c>
      <c r="C19" s="182">
        <v>0.57986111111111105</v>
      </c>
      <c r="D19" s="27" t="s">
        <v>12</v>
      </c>
      <c r="E19" s="117" t="str">
        <f t="shared" ref="E19:E63" si="3">VLOOKUP(D19,$A$5:$I$14,2)</f>
        <v>Bye</v>
      </c>
      <c r="F19" s="117" t="s">
        <v>8</v>
      </c>
      <c r="G19" s="117" t="str">
        <f t="shared" ref="G19:G63" si="4">VLOOKUP(H19,$A$5:$I$14,2)</f>
        <v>Lauren Colla</v>
      </c>
      <c r="H19" s="170" t="s">
        <v>6</v>
      </c>
      <c r="I19" s="173"/>
      <c r="J19" s="117"/>
      <c r="K19" s="118"/>
      <c r="L19" s="204" t="s">
        <v>179</v>
      </c>
      <c r="M19" s="197"/>
      <c r="N19" s="119"/>
      <c r="O19" s="197"/>
      <c r="P19" s="119"/>
      <c r="Q19" s="197"/>
      <c r="R19" s="119"/>
      <c r="S19" s="197"/>
      <c r="T19" s="120"/>
      <c r="U19" s="161">
        <f>IF(K19&gt;L19, 1, 0) + IF(M19&gt;N19, 1, 0) + IF(O19&gt;P19, 1, 0) + IF(Q19&gt;R19, 1, 0) + IF(S19&gt;T19, 1, 0)</f>
        <v>0</v>
      </c>
      <c r="V19" s="196">
        <v>3</v>
      </c>
      <c r="W19" s="116" t="str">
        <f>IF(U19&gt;V19,D19,IF(U19&lt;V19,H19,""))</f>
        <v>F</v>
      </c>
      <c r="X19" s="116" t="str">
        <f>IF(U19&gt;V19,H19,IF(U19&lt;V19,D19,""))</f>
        <v>H</v>
      </c>
    </row>
    <row r="20" spans="1:25" x14ac:dyDescent="0.25">
      <c r="A20" s="153">
        <v>17</v>
      </c>
      <c r="B20" s="121" t="s">
        <v>67</v>
      </c>
      <c r="C20" s="183">
        <v>0.57986111111111105</v>
      </c>
      <c r="D20" s="79" t="s">
        <v>1</v>
      </c>
      <c r="E20" s="122" t="str">
        <f t="shared" si="3"/>
        <v>Sara Devos</v>
      </c>
      <c r="F20" s="122" t="s">
        <v>8</v>
      </c>
      <c r="G20" s="122" t="str">
        <f t="shared" si="4"/>
        <v>Tanya Misconi</v>
      </c>
      <c r="H20" s="171" t="s">
        <v>5</v>
      </c>
      <c r="I20" s="174" t="s">
        <v>2</v>
      </c>
      <c r="J20" s="122" t="str">
        <f>VLOOKUP(I20,'Girls 0506 - 1'!$A$5:$I$14,2)</f>
        <v>Janne De Zaeyer</v>
      </c>
      <c r="K20" s="123">
        <v>11</v>
      </c>
      <c r="L20" s="124">
        <v>1</v>
      </c>
      <c r="M20" s="191">
        <v>11</v>
      </c>
      <c r="N20" s="124">
        <v>5</v>
      </c>
      <c r="O20" s="191">
        <v>11</v>
      </c>
      <c r="P20" s="124">
        <v>7</v>
      </c>
      <c r="Q20" s="191"/>
      <c r="R20" s="124"/>
      <c r="S20" s="191"/>
      <c r="T20" s="125"/>
      <c r="U20" s="153">
        <f t="shared" ref="U20:U63" si="5">IF(K20&gt;L20, 1, 0) + IF(M20&gt;N20, 1, 0) + IF(O20&gt;P20, 1, 0) + IF(Q20&gt;R20, 1, 0) + IF(S20&gt;T20, 1, 0)</f>
        <v>3</v>
      </c>
      <c r="V20" s="190">
        <f t="shared" ref="V20:V63" si="6">IF(K20&lt;L20, 1, 0) + IF(M20&lt;N20, 1, 0) + IF(O20&lt;P20, 1, 0) + IF(Q20&lt;R20, 1, 0) + IF(S20&lt;T20, 1, 0)</f>
        <v>0</v>
      </c>
      <c r="W20" s="121" t="str">
        <f t="shared" ref="W20:W63" si="7">IF(U20&gt;V20,D20,IF(U20&lt;V20,H20,""))</f>
        <v>A</v>
      </c>
      <c r="X20" s="121" t="str">
        <f t="shared" ref="X20:X63" si="8">IF(U20&gt;V20,H20,IF(U20&lt;V20,D20,""))</f>
        <v>E</v>
      </c>
    </row>
    <row r="21" spans="1:25" x14ac:dyDescent="0.25">
      <c r="A21" s="153">
        <v>18</v>
      </c>
      <c r="B21" s="121" t="s">
        <v>67</v>
      </c>
      <c r="C21" s="183">
        <v>0.57986111111111105</v>
      </c>
      <c r="D21" s="79" t="s">
        <v>69</v>
      </c>
      <c r="E21" s="122" t="str">
        <f t="shared" si="3"/>
        <v>Lola Hazée</v>
      </c>
      <c r="F21" s="122" t="s">
        <v>8</v>
      </c>
      <c r="G21" s="122" t="str">
        <f t="shared" si="4"/>
        <v>Melisa Sadikovic</v>
      </c>
      <c r="H21" s="171" t="s">
        <v>4</v>
      </c>
      <c r="I21" s="174" t="s">
        <v>3</v>
      </c>
      <c r="J21" s="122" t="str">
        <f>VLOOKUP(I21,'Girls 0506 - 1'!$A$5:$I$14,2)</f>
        <v>Lucie Calay</v>
      </c>
      <c r="K21" s="123">
        <v>4</v>
      </c>
      <c r="L21" s="124">
        <v>11</v>
      </c>
      <c r="M21" s="191">
        <v>8</v>
      </c>
      <c r="N21" s="124">
        <v>11</v>
      </c>
      <c r="O21" s="191">
        <v>5</v>
      </c>
      <c r="P21" s="124">
        <v>11</v>
      </c>
      <c r="Q21" s="191"/>
      <c r="R21" s="124"/>
      <c r="S21" s="191"/>
      <c r="T21" s="125"/>
      <c r="U21" s="153">
        <f t="shared" si="5"/>
        <v>0</v>
      </c>
      <c r="V21" s="190">
        <f t="shared" si="6"/>
        <v>3</v>
      </c>
      <c r="W21" s="121" t="str">
        <f t="shared" si="7"/>
        <v>D</v>
      </c>
      <c r="X21" s="121" t="str">
        <f t="shared" si="8"/>
        <v>J</v>
      </c>
    </row>
    <row r="22" spans="1:25" x14ac:dyDescent="0.25">
      <c r="A22" s="153">
        <v>19</v>
      </c>
      <c r="B22" s="121" t="s">
        <v>67</v>
      </c>
      <c r="C22" s="183">
        <v>0.57986111111111105</v>
      </c>
      <c r="D22" s="79" t="s">
        <v>7</v>
      </c>
      <c r="E22" s="122" t="str">
        <f t="shared" si="3"/>
        <v>Lucy McIvor</v>
      </c>
      <c r="F22" s="122" t="s">
        <v>8</v>
      </c>
      <c r="G22" s="122" t="str">
        <f t="shared" si="4"/>
        <v>Kseniya Myrzoyeva</v>
      </c>
      <c r="H22" s="171" t="s">
        <v>13</v>
      </c>
      <c r="I22" s="174" t="s">
        <v>4</v>
      </c>
      <c r="J22" s="122" t="str">
        <f>VLOOKUP(I22,'Girls 0506 - 1'!$A$5:$I$14,2)</f>
        <v>Anna Kelly</v>
      </c>
      <c r="K22" s="123">
        <v>11</v>
      </c>
      <c r="L22" s="124">
        <v>6</v>
      </c>
      <c r="M22" s="191">
        <v>10</v>
      </c>
      <c r="N22" s="124">
        <v>12</v>
      </c>
      <c r="O22" s="191">
        <v>8</v>
      </c>
      <c r="P22" s="124">
        <v>11</v>
      </c>
      <c r="Q22" s="191">
        <v>11</v>
      </c>
      <c r="R22" s="124">
        <v>8</v>
      </c>
      <c r="S22" s="191">
        <v>5</v>
      </c>
      <c r="T22" s="125">
        <v>11</v>
      </c>
      <c r="U22" s="153">
        <f t="shared" si="5"/>
        <v>2</v>
      </c>
      <c r="V22" s="190">
        <f t="shared" si="6"/>
        <v>3</v>
      </c>
      <c r="W22" s="121" t="str">
        <f t="shared" si="7"/>
        <v>I</v>
      </c>
      <c r="X22" s="121" t="str">
        <f t="shared" si="8"/>
        <v>G</v>
      </c>
    </row>
    <row r="23" spans="1:25" x14ac:dyDescent="0.25">
      <c r="A23" s="153">
        <v>20</v>
      </c>
      <c r="B23" s="121" t="s">
        <v>67</v>
      </c>
      <c r="C23" s="183">
        <v>0.57986111111111105</v>
      </c>
      <c r="D23" s="79" t="s">
        <v>3</v>
      </c>
      <c r="E23" s="122" t="str">
        <f t="shared" si="3"/>
        <v>Gaetane Bled</v>
      </c>
      <c r="F23" s="122" t="s">
        <v>8</v>
      </c>
      <c r="G23" s="122" t="str">
        <f t="shared" si="4"/>
        <v>Eloïse Duvivier</v>
      </c>
      <c r="H23" s="171" t="s">
        <v>2</v>
      </c>
      <c r="I23" s="174"/>
      <c r="J23" s="174" t="s">
        <v>181</v>
      </c>
      <c r="K23" s="123">
        <v>11</v>
      </c>
      <c r="L23" s="124">
        <v>6</v>
      </c>
      <c r="M23" s="191">
        <v>8</v>
      </c>
      <c r="N23" s="124">
        <v>11</v>
      </c>
      <c r="O23" s="191">
        <v>11</v>
      </c>
      <c r="P23" s="124">
        <v>8</v>
      </c>
      <c r="Q23" s="191">
        <v>11</v>
      </c>
      <c r="R23" s="124">
        <v>4</v>
      </c>
      <c r="S23" s="191"/>
      <c r="T23" s="125"/>
      <c r="U23" s="153">
        <f t="shared" si="5"/>
        <v>3</v>
      </c>
      <c r="V23" s="190">
        <f t="shared" si="6"/>
        <v>1</v>
      </c>
      <c r="W23" s="121" t="str">
        <f t="shared" si="7"/>
        <v>C</v>
      </c>
      <c r="X23" s="121" t="str">
        <f t="shared" si="8"/>
        <v>B</v>
      </c>
    </row>
    <row r="24" spans="1:25" x14ac:dyDescent="0.25">
      <c r="A24" s="153">
        <v>16</v>
      </c>
      <c r="B24" s="121" t="s">
        <v>67</v>
      </c>
      <c r="C24" s="183">
        <v>0.61458333333333337</v>
      </c>
      <c r="D24" s="79" t="s">
        <v>12</v>
      </c>
      <c r="E24" s="122" t="str">
        <f t="shared" si="3"/>
        <v>Bye</v>
      </c>
      <c r="F24" s="122" t="s">
        <v>8</v>
      </c>
      <c r="G24" s="122" t="str">
        <f t="shared" si="4"/>
        <v>Kseniya Myrzoyeva</v>
      </c>
      <c r="H24" s="171" t="s">
        <v>13</v>
      </c>
      <c r="I24" s="174"/>
      <c r="J24" s="122"/>
      <c r="K24" s="123"/>
      <c r="L24" s="201" t="s">
        <v>179</v>
      </c>
      <c r="M24" s="191"/>
      <c r="N24" s="124"/>
      <c r="O24" s="191"/>
      <c r="P24" s="124"/>
      <c r="Q24" s="191"/>
      <c r="R24" s="124"/>
      <c r="S24" s="191"/>
      <c r="T24" s="125"/>
      <c r="U24" s="153">
        <f t="shared" si="5"/>
        <v>0</v>
      </c>
      <c r="V24" s="190">
        <v>3</v>
      </c>
      <c r="W24" s="121" t="str">
        <f t="shared" si="7"/>
        <v>I</v>
      </c>
      <c r="X24" s="121" t="str">
        <f t="shared" si="8"/>
        <v>H</v>
      </c>
    </row>
    <row r="25" spans="1:25" x14ac:dyDescent="0.25">
      <c r="A25" s="153">
        <v>17</v>
      </c>
      <c r="B25" s="121" t="s">
        <v>67</v>
      </c>
      <c r="C25" s="183">
        <v>0.61458333333333337</v>
      </c>
      <c r="D25" s="79" t="s">
        <v>4</v>
      </c>
      <c r="E25" s="122" t="str">
        <f t="shared" si="3"/>
        <v>Melisa Sadikovic</v>
      </c>
      <c r="F25" s="122" t="s">
        <v>8</v>
      </c>
      <c r="G25" s="122" t="str">
        <f t="shared" si="4"/>
        <v>Eloïse Duvivier</v>
      </c>
      <c r="H25" s="171" t="s">
        <v>2</v>
      </c>
      <c r="I25" s="174" t="s">
        <v>7</v>
      </c>
      <c r="J25" s="122" t="str">
        <f>VLOOKUP(I25,'Girls 0506 - 1'!$A$5:$I$14,2)</f>
        <v>Anouk Van Den Boom</v>
      </c>
      <c r="K25" s="123">
        <v>6</v>
      </c>
      <c r="L25" s="124">
        <v>11</v>
      </c>
      <c r="M25" s="191">
        <v>7</v>
      </c>
      <c r="N25" s="124">
        <v>11</v>
      </c>
      <c r="O25" s="191">
        <v>6</v>
      </c>
      <c r="P25" s="124">
        <v>11</v>
      </c>
      <c r="Q25" s="191"/>
      <c r="R25" s="124"/>
      <c r="S25" s="191"/>
      <c r="T25" s="125"/>
      <c r="U25" s="153">
        <f t="shared" si="5"/>
        <v>0</v>
      </c>
      <c r="V25" s="190">
        <f t="shared" si="6"/>
        <v>3</v>
      </c>
      <c r="W25" s="121" t="str">
        <f t="shared" si="7"/>
        <v>B</v>
      </c>
      <c r="X25" s="121" t="str">
        <f t="shared" si="8"/>
        <v>D</v>
      </c>
    </row>
    <row r="26" spans="1:25" x14ac:dyDescent="0.25">
      <c r="A26" s="153">
        <v>18</v>
      </c>
      <c r="B26" s="121" t="s">
        <v>67</v>
      </c>
      <c r="C26" s="183">
        <v>0.61458333333333337</v>
      </c>
      <c r="D26" s="79" t="s">
        <v>5</v>
      </c>
      <c r="E26" s="122" t="str">
        <f t="shared" si="3"/>
        <v>Tanya Misconi</v>
      </c>
      <c r="F26" s="122" t="s">
        <v>8</v>
      </c>
      <c r="G26" s="122" t="str">
        <f t="shared" si="4"/>
        <v>Gaetane Bled</v>
      </c>
      <c r="H26" s="171" t="s">
        <v>3</v>
      </c>
      <c r="I26" s="174" t="s">
        <v>12</v>
      </c>
      <c r="J26" s="122" t="str">
        <f>VLOOKUP(I26,'Girls 0506 - 1'!$A$5:$I$14,2)</f>
        <v>Lohren Balling</v>
      </c>
      <c r="K26" s="123">
        <v>8</v>
      </c>
      <c r="L26" s="124">
        <v>11</v>
      </c>
      <c r="M26" s="191">
        <v>9</v>
      </c>
      <c r="N26" s="124">
        <v>11</v>
      </c>
      <c r="O26" s="191">
        <v>6</v>
      </c>
      <c r="P26" s="124">
        <v>11</v>
      </c>
      <c r="Q26" s="191"/>
      <c r="R26" s="124"/>
      <c r="S26" s="191"/>
      <c r="T26" s="125"/>
      <c r="U26" s="153">
        <f t="shared" si="5"/>
        <v>0</v>
      </c>
      <c r="V26" s="190">
        <f t="shared" si="6"/>
        <v>3</v>
      </c>
      <c r="W26" s="121" t="str">
        <f t="shared" si="7"/>
        <v>C</v>
      </c>
      <c r="X26" s="121" t="str">
        <f t="shared" si="8"/>
        <v>E</v>
      </c>
    </row>
    <row r="27" spans="1:25" x14ac:dyDescent="0.25">
      <c r="A27" s="153">
        <v>19</v>
      </c>
      <c r="B27" s="121" t="s">
        <v>67</v>
      </c>
      <c r="C27" s="183">
        <v>0.61458333333333337</v>
      </c>
      <c r="D27" s="79" t="s">
        <v>6</v>
      </c>
      <c r="E27" s="122" t="str">
        <f t="shared" si="3"/>
        <v>Lauren Colla</v>
      </c>
      <c r="F27" s="122" t="s">
        <v>8</v>
      </c>
      <c r="G27" s="122" t="str">
        <f t="shared" si="4"/>
        <v>Lucy McIvor</v>
      </c>
      <c r="H27" s="171" t="s">
        <v>7</v>
      </c>
      <c r="I27" s="174" t="s">
        <v>13</v>
      </c>
      <c r="J27" s="122" t="str">
        <f>VLOOKUP(I27,'Girls 0506 - 1'!$A$5:$I$14,2)</f>
        <v>Vera Kastelein</v>
      </c>
      <c r="K27" s="123">
        <v>8</v>
      </c>
      <c r="L27" s="124">
        <v>11</v>
      </c>
      <c r="M27" s="191">
        <v>11</v>
      </c>
      <c r="N27" s="124">
        <v>8</v>
      </c>
      <c r="O27" s="191">
        <v>12</v>
      </c>
      <c r="P27" s="124">
        <v>10</v>
      </c>
      <c r="Q27" s="191">
        <v>9</v>
      </c>
      <c r="R27" s="124">
        <v>11</v>
      </c>
      <c r="S27" s="191">
        <v>3</v>
      </c>
      <c r="T27" s="125">
        <v>11</v>
      </c>
      <c r="U27" s="153">
        <f t="shared" si="5"/>
        <v>2</v>
      </c>
      <c r="V27" s="190">
        <f t="shared" si="6"/>
        <v>3</v>
      </c>
      <c r="W27" s="121" t="str">
        <f t="shared" si="7"/>
        <v>G</v>
      </c>
      <c r="X27" s="121" t="str">
        <f t="shared" si="8"/>
        <v>F</v>
      </c>
    </row>
    <row r="28" spans="1:25" x14ac:dyDescent="0.25">
      <c r="A28" s="153">
        <v>20</v>
      </c>
      <c r="B28" s="121" t="s">
        <v>67</v>
      </c>
      <c r="C28" s="183">
        <v>0.61458333333333337</v>
      </c>
      <c r="D28" s="79" t="s">
        <v>1</v>
      </c>
      <c r="E28" s="122" t="str">
        <f t="shared" si="3"/>
        <v>Sara Devos</v>
      </c>
      <c r="F28" s="122" t="s">
        <v>8</v>
      </c>
      <c r="G28" s="122" t="str">
        <f t="shared" si="4"/>
        <v>Lola Hazée</v>
      </c>
      <c r="H28" s="171" t="s">
        <v>69</v>
      </c>
      <c r="I28" s="174" t="s">
        <v>69</v>
      </c>
      <c r="J28" s="122" t="str">
        <f>VLOOKUP(I28,'Girls 0506 - 1'!$A$5:$I$14,2)</f>
        <v>Perrine Betrancourt</v>
      </c>
      <c r="K28" s="123">
        <v>11</v>
      </c>
      <c r="L28" s="124">
        <v>2</v>
      </c>
      <c r="M28" s="191">
        <v>11</v>
      </c>
      <c r="N28" s="124">
        <v>6</v>
      </c>
      <c r="O28" s="191">
        <v>11</v>
      </c>
      <c r="P28" s="124">
        <v>2</v>
      </c>
      <c r="Q28" s="191"/>
      <c r="R28" s="124"/>
      <c r="S28" s="191"/>
      <c r="T28" s="125"/>
      <c r="U28" s="153">
        <f t="shared" si="5"/>
        <v>3</v>
      </c>
      <c r="V28" s="190">
        <f t="shared" si="6"/>
        <v>0</v>
      </c>
      <c r="W28" s="121" t="str">
        <f t="shared" si="7"/>
        <v>A</v>
      </c>
      <c r="X28" s="121" t="str">
        <f t="shared" si="8"/>
        <v>J</v>
      </c>
    </row>
    <row r="29" spans="1:25" x14ac:dyDescent="0.25">
      <c r="A29" s="153">
        <v>16</v>
      </c>
      <c r="B29" s="121" t="s">
        <v>67</v>
      </c>
      <c r="C29" s="183">
        <v>0.64930555555555558</v>
      </c>
      <c r="D29" s="79" t="s">
        <v>12</v>
      </c>
      <c r="E29" s="122" t="str">
        <f t="shared" si="3"/>
        <v>Bye</v>
      </c>
      <c r="F29" s="122" t="s">
        <v>8</v>
      </c>
      <c r="G29" s="122" t="str">
        <f t="shared" si="4"/>
        <v>Gaetane Bled</v>
      </c>
      <c r="H29" s="171" t="s">
        <v>3</v>
      </c>
      <c r="I29" s="174"/>
      <c r="J29" s="122"/>
      <c r="K29" s="123"/>
      <c r="L29" s="201" t="s">
        <v>179</v>
      </c>
      <c r="M29" s="191"/>
      <c r="N29" s="124"/>
      <c r="O29" s="191"/>
      <c r="P29" s="124"/>
      <c r="Q29" s="191"/>
      <c r="R29" s="124"/>
      <c r="S29" s="191"/>
      <c r="T29" s="125"/>
      <c r="U29" s="153">
        <f t="shared" si="5"/>
        <v>0</v>
      </c>
      <c r="V29" s="190">
        <v>3</v>
      </c>
      <c r="W29" s="121" t="str">
        <f t="shared" si="7"/>
        <v>C</v>
      </c>
      <c r="X29" s="121" t="str">
        <f t="shared" si="8"/>
        <v>H</v>
      </c>
    </row>
    <row r="30" spans="1:25" x14ac:dyDescent="0.25">
      <c r="A30" s="153">
        <v>17</v>
      </c>
      <c r="B30" s="121" t="s">
        <v>67</v>
      </c>
      <c r="C30" s="183">
        <v>0.64930555555555558</v>
      </c>
      <c r="D30" s="79" t="s">
        <v>2</v>
      </c>
      <c r="E30" s="122" t="str">
        <f t="shared" si="3"/>
        <v>Eloïse Duvivier</v>
      </c>
      <c r="F30" s="122" t="s">
        <v>8</v>
      </c>
      <c r="G30" s="122" t="str">
        <f t="shared" si="4"/>
        <v>Lucy McIvor</v>
      </c>
      <c r="H30" s="171" t="s">
        <v>7</v>
      </c>
      <c r="I30" s="174" t="s">
        <v>2</v>
      </c>
      <c r="J30" s="122" t="str">
        <f>VLOOKUP(I30,'Girls 0506 - 1'!$A$5:$I$14,2)</f>
        <v>Janne De Zaeyer</v>
      </c>
      <c r="K30" s="123">
        <v>9</v>
      </c>
      <c r="L30" s="124">
        <v>11</v>
      </c>
      <c r="M30" s="191">
        <v>11</v>
      </c>
      <c r="N30" s="124">
        <v>6</v>
      </c>
      <c r="O30" s="191">
        <v>6</v>
      </c>
      <c r="P30" s="124">
        <v>11</v>
      </c>
      <c r="Q30" s="191">
        <v>11</v>
      </c>
      <c r="R30" s="124">
        <v>8</v>
      </c>
      <c r="S30" s="191">
        <v>9</v>
      </c>
      <c r="T30" s="125">
        <v>11</v>
      </c>
      <c r="U30" s="153">
        <f t="shared" si="5"/>
        <v>2</v>
      </c>
      <c r="V30" s="190">
        <f t="shared" si="6"/>
        <v>3</v>
      </c>
      <c r="W30" s="121" t="str">
        <f t="shared" si="7"/>
        <v>G</v>
      </c>
      <c r="X30" s="121" t="str">
        <f t="shared" si="8"/>
        <v>B</v>
      </c>
    </row>
    <row r="31" spans="1:25" x14ac:dyDescent="0.25">
      <c r="A31" s="153">
        <v>18</v>
      </c>
      <c r="B31" s="121" t="s">
        <v>67</v>
      </c>
      <c r="C31" s="183">
        <v>0.64930555555555558</v>
      </c>
      <c r="D31" s="79" t="s">
        <v>13</v>
      </c>
      <c r="E31" s="122" t="str">
        <f t="shared" si="3"/>
        <v>Kseniya Myrzoyeva</v>
      </c>
      <c r="F31" s="122" t="s">
        <v>8</v>
      </c>
      <c r="G31" s="122" t="str">
        <f t="shared" si="4"/>
        <v>Lola Hazée</v>
      </c>
      <c r="H31" s="171" t="s">
        <v>69</v>
      </c>
      <c r="I31" s="174" t="s">
        <v>3</v>
      </c>
      <c r="J31" s="122" t="str">
        <f>VLOOKUP(I31,'Girls 0506 - 1'!$A$5:$I$14,2)</f>
        <v>Lucie Calay</v>
      </c>
      <c r="K31" s="123">
        <v>4</v>
      </c>
      <c r="L31" s="124">
        <v>11</v>
      </c>
      <c r="M31" s="191">
        <v>11</v>
      </c>
      <c r="N31" s="124">
        <v>7</v>
      </c>
      <c r="O31" s="191">
        <v>11</v>
      </c>
      <c r="P31" s="124">
        <v>7</v>
      </c>
      <c r="Q31" s="191">
        <v>11</v>
      </c>
      <c r="R31" s="124">
        <v>8</v>
      </c>
      <c r="S31" s="191"/>
      <c r="T31" s="125"/>
      <c r="U31" s="153">
        <f t="shared" si="5"/>
        <v>3</v>
      </c>
      <c r="V31" s="190">
        <f t="shared" si="6"/>
        <v>1</v>
      </c>
      <c r="W31" s="121" t="str">
        <f t="shared" si="7"/>
        <v>I</v>
      </c>
      <c r="X31" s="121" t="str">
        <f t="shared" si="8"/>
        <v>J</v>
      </c>
    </row>
    <row r="32" spans="1:25" x14ac:dyDescent="0.25">
      <c r="A32" s="153">
        <v>19</v>
      </c>
      <c r="B32" s="121" t="s">
        <v>67</v>
      </c>
      <c r="C32" s="183">
        <v>0.64930555555555558</v>
      </c>
      <c r="D32" s="79" t="s">
        <v>4</v>
      </c>
      <c r="E32" s="122" t="str">
        <f t="shared" si="3"/>
        <v>Melisa Sadikovic</v>
      </c>
      <c r="F32" s="122" t="s">
        <v>8</v>
      </c>
      <c r="G32" s="122" t="str">
        <f t="shared" si="4"/>
        <v>Sara Devos</v>
      </c>
      <c r="H32" s="171" t="s">
        <v>1</v>
      </c>
      <c r="I32" s="174" t="s">
        <v>4</v>
      </c>
      <c r="J32" s="122" t="str">
        <f>VLOOKUP(I32,'Girls 0506 - 1'!$A$5:$I$14,2)</f>
        <v>Anna Kelly</v>
      </c>
      <c r="K32" s="123">
        <v>11</v>
      </c>
      <c r="L32" s="124">
        <v>9</v>
      </c>
      <c r="M32" s="191">
        <v>5</v>
      </c>
      <c r="N32" s="124">
        <v>11</v>
      </c>
      <c r="O32" s="191">
        <v>5</v>
      </c>
      <c r="P32" s="124">
        <v>11</v>
      </c>
      <c r="Q32" s="191">
        <v>3</v>
      </c>
      <c r="R32" s="124">
        <v>11</v>
      </c>
      <c r="S32" s="191"/>
      <c r="T32" s="125"/>
      <c r="U32" s="153">
        <f t="shared" si="5"/>
        <v>1</v>
      </c>
      <c r="V32" s="190">
        <f t="shared" si="6"/>
        <v>3</v>
      </c>
      <c r="W32" s="121" t="str">
        <f t="shared" si="7"/>
        <v>A</v>
      </c>
      <c r="X32" s="121" t="str">
        <f t="shared" si="8"/>
        <v>D</v>
      </c>
    </row>
    <row r="33" spans="1:24" x14ac:dyDescent="0.25">
      <c r="A33" s="153">
        <v>20</v>
      </c>
      <c r="B33" s="121" t="s">
        <v>67</v>
      </c>
      <c r="C33" s="183">
        <v>0.64930555555555558</v>
      </c>
      <c r="D33" s="79" t="s">
        <v>5</v>
      </c>
      <c r="E33" s="122" t="str">
        <f t="shared" si="3"/>
        <v>Tanya Misconi</v>
      </c>
      <c r="F33" s="122" t="s">
        <v>8</v>
      </c>
      <c r="G33" s="122" t="str">
        <f t="shared" si="4"/>
        <v>Lauren Colla</v>
      </c>
      <c r="H33" s="171" t="s">
        <v>6</v>
      </c>
      <c r="I33" s="174"/>
      <c r="J33" s="174" t="s">
        <v>181</v>
      </c>
      <c r="K33" s="123">
        <v>11</v>
      </c>
      <c r="L33" s="124">
        <v>4</v>
      </c>
      <c r="M33" s="191">
        <v>12</v>
      </c>
      <c r="N33" s="124">
        <v>10</v>
      </c>
      <c r="O33" s="191">
        <v>9</v>
      </c>
      <c r="P33" s="124">
        <v>11</v>
      </c>
      <c r="Q33" s="191">
        <v>7</v>
      </c>
      <c r="R33" s="124">
        <v>11</v>
      </c>
      <c r="S33" s="191">
        <v>11</v>
      </c>
      <c r="T33" s="125">
        <v>5</v>
      </c>
      <c r="U33" s="153">
        <f t="shared" si="5"/>
        <v>3</v>
      </c>
      <c r="V33" s="190">
        <f t="shared" si="6"/>
        <v>2</v>
      </c>
      <c r="W33" s="121" t="str">
        <f t="shared" si="7"/>
        <v>E</v>
      </c>
      <c r="X33" s="121" t="str">
        <f t="shared" si="8"/>
        <v>F</v>
      </c>
    </row>
    <row r="34" spans="1:24" x14ac:dyDescent="0.25">
      <c r="A34" s="153">
        <v>16</v>
      </c>
      <c r="B34" s="121" t="s">
        <v>67</v>
      </c>
      <c r="C34" s="183">
        <v>0.68402777777777779</v>
      </c>
      <c r="D34" s="79" t="s">
        <v>12</v>
      </c>
      <c r="E34" s="122" t="str">
        <f t="shared" si="3"/>
        <v>Bye</v>
      </c>
      <c r="F34" s="122" t="s">
        <v>8</v>
      </c>
      <c r="G34" s="122" t="str">
        <f t="shared" si="4"/>
        <v>Sara Devos</v>
      </c>
      <c r="H34" s="171" t="s">
        <v>1</v>
      </c>
      <c r="I34" s="174"/>
      <c r="J34" s="122"/>
      <c r="K34" s="123"/>
      <c r="L34" s="201" t="s">
        <v>179</v>
      </c>
      <c r="M34" s="191"/>
      <c r="N34" s="124"/>
      <c r="O34" s="191"/>
      <c r="P34" s="124"/>
      <c r="Q34" s="191"/>
      <c r="R34" s="124"/>
      <c r="S34" s="191"/>
      <c r="T34" s="125"/>
      <c r="U34" s="153">
        <f t="shared" si="5"/>
        <v>0</v>
      </c>
      <c r="V34" s="190">
        <v>3</v>
      </c>
      <c r="W34" s="121" t="str">
        <f t="shared" si="7"/>
        <v>A</v>
      </c>
      <c r="X34" s="121" t="str">
        <f t="shared" si="8"/>
        <v>H</v>
      </c>
    </row>
    <row r="35" spans="1:24" x14ac:dyDescent="0.25">
      <c r="A35" s="153">
        <v>17</v>
      </c>
      <c r="B35" s="121" t="s">
        <v>67</v>
      </c>
      <c r="C35" s="184">
        <v>0.68402777777777779</v>
      </c>
      <c r="D35" s="79" t="s">
        <v>69</v>
      </c>
      <c r="E35" s="122" t="str">
        <f t="shared" si="3"/>
        <v>Lola Hazée</v>
      </c>
      <c r="F35" s="122" t="s">
        <v>8</v>
      </c>
      <c r="G35" s="122" t="str">
        <f t="shared" si="4"/>
        <v>Lauren Colla</v>
      </c>
      <c r="H35" s="171" t="s">
        <v>6</v>
      </c>
      <c r="I35" s="174" t="s">
        <v>7</v>
      </c>
      <c r="J35" s="122" t="str">
        <f>VLOOKUP(I35,'Girls 0506 - 1'!$A$5:$I$14,2)</f>
        <v>Anouk Van Den Boom</v>
      </c>
      <c r="K35" s="123">
        <v>8</v>
      </c>
      <c r="L35" s="124">
        <v>11</v>
      </c>
      <c r="M35" s="191">
        <v>9</v>
      </c>
      <c r="N35" s="124">
        <v>11</v>
      </c>
      <c r="O35" s="191">
        <v>7</v>
      </c>
      <c r="P35" s="124">
        <v>11</v>
      </c>
      <c r="Q35" s="191"/>
      <c r="R35" s="124"/>
      <c r="S35" s="191"/>
      <c r="T35" s="125"/>
      <c r="U35" s="153">
        <f t="shared" si="5"/>
        <v>0</v>
      </c>
      <c r="V35" s="190">
        <f t="shared" si="6"/>
        <v>3</v>
      </c>
      <c r="W35" s="121" t="str">
        <f t="shared" si="7"/>
        <v>F</v>
      </c>
      <c r="X35" s="121" t="str">
        <f t="shared" si="8"/>
        <v>J</v>
      </c>
    </row>
    <row r="36" spans="1:24" x14ac:dyDescent="0.25">
      <c r="A36" s="153">
        <v>18</v>
      </c>
      <c r="B36" s="121" t="s">
        <v>67</v>
      </c>
      <c r="C36" s="184">
        <v>0.68402777777777779</v>
      </c>
      <c r="D36" s="79" t="s">
        <v>7</v>
      </c>
      <c r="E36" s="122" t="str">
        <f t="shared" si="3"/>
        <v>Lucy McIvor</v>
      </c>
      <c r="F36" s="122" t="s">
        <v>8</v>
      </c>
      <c r="G36" s="122" t="str">
        <f t="shared" si="4"/>
        <v>Tanya Misconi</v>
      </c>
      <c r="H36" s="171" t="s">
        <v>5</v>
      </c>
      <c r="I36" s="174" t="s">
        <v>12</v>
      </c>
      <c r="J36" s="122" t="str">
        <f>VLOOKUP(I36,'Girls 0506 - 1'!$A$5:$I$14,2)</f>
        <v>Lohren Balling</v>
      </c>
      <c r="K36" s="123">
        <v>8</v>
      </c>
      <c r="L36" s="124">
        <v>11</v>
      </c>
      <c r="M36" s="191">
        <v>11</v>
      </c>
      <c r="N36" s="124">
        <v>9</v>
      </c>
      <c r="O36" s="191">
        <v>9</v>
      </c>
      <c r="P36" s="124">
        <v>11</v>
      </c>
      <c r="Q36" s="191">
        <v>8</v>
      </c>
      <c r="R36" s="124">
        <v>11</v>
      </c>
      <c r="S36" s="191"/>
      <c r="T36" s="125"/>
      <c r="U36" s="153">
        <f t="shared" si="5"/>
        <v>1</v>
      </c>
      <c r="V36" s="190">
        <f t="shared" si="6"/>
        <v>3</v>
      </c>
      <c r="W36" s="121" t="str">
        <f t="shared" si="7"/>
        <v>E</v>
      </c>
      <c r="X36" s="121" t="str">
        <f t="shared" si="8"/>
        <v>G</v>
      </c>
    </row>
    <row r="37" spans="1:24" x14ac:dyDescent="0.25">
      <c r="A37" s="153">
        <v>19</v>
      </c>
      <c r="B37" s="121" t="s">
        <v>67</v>
      </c>
      <c r="C37" s="184">
        <v>0.68402777777777779</v>
      </c>
      <c r="D37" s="79" t="s">
        <v>3</v>
      </c>
      <c r="E37" s="122" t="str">
        <f t="shared" si="3"/>
        <v>Gaetane Bled</v>
      </c>
      <c r="F37" s="122" t="s">
        <v>8</v>
      </c>
      <c r="G37" s="122" t="str">
        <f t="shared" si="4"/>
        <v>Melisa Sadikovic</v>
      </c>
      <c r="H37" s="171" t="s">
        <v>4</v>
      </c>
      <c r="I37" s="174" t="s">
        <v>13</v>
      </c>
      <c r="J37" s="122" t="str">
        <f>VLOOKUP(I37,'Girls 0506 - 1'!$A$5:$I$14,2)</f>
        <v>Vera Kastelein</v>
      </c>
      <c r="K37" s="123">
        <v>11</v>
      </c>
      <c r="L37" s="124">
        <v>9</v>
      </c>
      <c r="M37" s="191">
        <v>14</v>
      </c>
      <c r="N37" s="124">
        <v>12</v>
      </c>
      <c r="O37" s="191">
        <v>11</v>
      </c>
      <c r="P37" s="124">
        <v>8</v>
      </c>
      <c r="Q37" s="191"/>
      <c r="R37" s="124"/>
      <c r="S37" s="191"/>
      <c r="T37" s="125"/>
      <c r="U37" s="153">
        <f t="shared" si="5"/>
        <v>3</v>
      </c>
      <c r="V37" s="190">
        <f t="shared" si="6"/>
        <v>0</v>
      </c>
      <c r="W37" s="121" t="str">
        <f t="shared" si="7"/>
        <v>C</v>
      </c>
      <c r="X37" s="121" t="str">
        <f t="shared" si="8"/>
        <v>D</v>
      </c>
    </row>
    <row r="38" spans="1:24" x14ac:dyDescent="0.25">
      <c r="A38" s="153">
        <v>20</v>
      </c>
      <c r="B38" s="121" t="s">
        <v>67</v>
      </c>
      <c r="C38" s="184">
        <v>0.68402777777777779</v>
      </c>
      <c r="D38" s="79" t="s">
        <v>2</v>
      </c>
      <c r="E38" s="122" t="str">
        <f t="shared" si="3"/>
        <v>Eloïse Duvivier</v>
      </c>
      <c r="F38" s="122" t="s">
        <v>8</v>
      </c>
      <c r="G38" s="122" t="str">
        <f t="shared" si="4"/>
        <v>Kseniya Myrzoyeva</v>
      </c>
      <c r="H38" s="171" t="s">
        <v>13</v>
      </c>
      <c r="I38" s="174" t="s">
        <v>69</v>
      </c>
      <c r="J38" s="122" t="str">
        <f>VLOOKUP(I38,'Girls 0506 - 1'!$A$5:$I$14,2)</f>
        <v>Perrine Betrancourt</v>
      </c>
      <c r="K38" s="123">
        <v>11</v>
      </c>
      <c r="L38" s="124">
        <v>3</v>
      </c>
      <c r="M38" s="191">
        <v>11</v>
      </c>
      <c r="N38" s="124">
        <v>7</v>
      </c>
      <c r="O38" s="191">
        <v>11</v>
      </c>
      <c r="P38" s="124">
        <v>9</v>
      </c>
      <c r="Q38" s="191"/>
      <c r="R38" s="124"/>
      <c r="S38" s="191"/>
      <c r="T38" s="125"/>
      <c r="U38" s="153">
        <f t="shared" si="5"/>
        <v>3</v>
      </c>
      <c r="V38" s="190">
        <f t="shared" si="6"/>
        <v>0</v>
      </c>
      <c r="W38" s="121" t="str">
        <f t="shared" si="7"/>
        <v>B</v>
      </c>
      <c r="X38" s="121" t="str">
        <f t="shared" si="8"/>
        <v>I</v>
      </c>
    </row>
    <row r="39" spans="1:24" x14ac:dyDescent="0.25">
      <c r="A39" s="153">
        <v>16</v>
      </c>
      <c r="B39" s="121" t="s">
        <v>67</v>
      </c>
      <c r="C39" s="184">
        <v>0.71875</v>
      </c>
      <c r="D39" s="79" t="s">
        <v>12</v>
      </c>
      <c r="E39" s="122" t="str">
        <f t="shared" si="3"/>
        <v>Bye</v>
      </c>
      <c r="F39" s="122" t="s">
        <v>8</v>
      </c>
      <c r="G39" s="122" t="str">
        <f t="shared" si="4"/>
        <v>Lola Hazée</v>
      </c>
      <c r="H39" s="171" t="s">
        <v>69</v>
      </c>
      <c r="I39" s="174"/>
      <c r="J39" s="122"/>
      <c r="K39" s="123"/>
      <c r="L39" s="201" t="s">
        <v>179</v>
      </c>
      <c r="M39" s="191"/>
      <c r="N39" s="124"/>
      <c r="O39" s="191"/>
      <c r="P39" s="124"/>
      <c r="Q39" s="191"/>
      <c r="R39" s="124"/>
      <c r="S39" s="191"/>
      <c r="T39" s="125"/>
      <c r="U39" s="153">
        <f t="shared" si="5"/>
        <v>0</v>
      </c>
      <c r="V39" s="190">
        <v>3</v>
      </c>
      <c r="W39" s="121" t="str">
        <f t="shared" si="7"/>
        <v>J</v>
      </c>
      <c r="X39" s="121" t="str">
        <f t="shared" si="8"/>
        <v>H</v>
      </c>
    </row>
    <row r="40" spans="1:24" x14ac:dyDescent="0.25">
      <c r="A40" s="153">
        <v>17</v>
      </c>
      <c r="B40" s="121" t="s">
        <v>67</v>
      </c>
      <c r="C40" s="184">
        <v>0.71875</v>
      </c>
      <c r="D40" s="79" t="s">
        <v>7</v>
      </c>
      <c r="E40" s="122" t="str">
        <f t="shared" si="3"/>
        <v>Lucy McIvor</v>
      </c>
      <c r="F40" s="122" t="s">
        <v>8</v>
      </c>
      <c r="G40" s="122" t="str">
        <f t="shared" si="4"/>
        <v>Sara Devos</v>
      </c>
      <c r="H40" s="171" t="s">
        <v>1</v>
      </c>
      <c r="I40" s="174" t="s">
        <v>2</v>
      </c>
      <c r="J40" s="122" t="str">
        <f>VLOOKUP(I40,'Girls 0506 - 1'!$A$5:$I$14,2)</f>
        <v>Janne De Zaeyer</v>
      </c>
      <c r="K40" s="123">
        <v>7</v>
      </c>
      <c r="L40" s="124">
        <v>11</v>
      </c>
      <c r="M40" s="191">
        <v>6</v>
      </c>
      <c r="N40" s="124">
        <v>11</v>
      </c>
      <c r="O40" s="191">
        <v>6</v>
      </c>
      <c r="P40" s="124">
        <v>11</v>
      </c>
      <c r="Q40" s="191"/>
      <c r="R40" s="124"/>
      <c r="S40" s="191"/>
      <c r="T40" s="125"/>
      <c r="U40" s="153">
        <f t="shared" si="5"/>
        <v>0</v>
      </c>
      <c r="V40" s="190">
        <f t="shared" si="6"/>
        <v>3</v>
      </c>
      <c r="W40" s="121" t="str">
        <f t="shared" si="7"/>
        <v>A</v>
      </c>
      <c r="X40" s="121" t="str">
        <f t="shared" si="8"/>
        <v>G</v>
      </c>
    </row>
    <row r="41" spans="1:24" x14ac:dyDescent="0.25">
      <c r="A41" s="153">
        <v>18</v>
      </c>
      <c r="B41" s="121" t="s">
        <v>67</v>
      </c>
      <c r="C41" s="184">
        <v>0.71875</v>
      </c>
      <c r="D41" s="79" t="s">
        <v>3</v>
      </c>
      <c r="E41" s="122" t="str">
        <f t="shared" si="3"/>
        <v>Gaetane Bled</v>
      </c>
      <c r="F41" s="122" t="s">
        <v>8</v>
      </c>
      <c r="G41" s="122" t="str">
        <f t="shared" si="4"/>
        <v>Lauren Colla</v>
      </c>
      <c r="H41" s="171" t="s">
        <v>6</v>
      </c>
      <c r="I41" s="174" t="s">
        <v>3</v>
      </c>
      <c r="J41" s="122" t="str">
        <f>VLOOKUP(I41,'Girls 0506 - 1'!$A$5:$I$14,2)</f>
        <v>Lucie Calay</v>
      </c>
      <c r="K41" s="123">
        <v>11</v>
      </c>
      <c r="L41" s="124">
        <v>1</v>
      </c>
      <c r="M41" s="191">
        <v>11</v>
      </c>
      <c r="N41" s="124">
        <v>2</v>
      </c>
      <c r="O41" s="191">
        <v>11</v>
      </c>
      <c r="P41" s="124">
        <v>3</v>
      </c>
      <c r="Q41" s="191"/>
      <c r="R41" s="124"/>
      <c r="S41" s="191"/>
      <c r="T41" s="125"/>
      <c r="U41" s="153">
        <f t="shared" si="5"/>
        <v>3</v>
      </c>
      <c r="V41" s="190">
        <f t="shared" si="6"/>
        <v>0</v>
      </c>
      <c r="W41" s="121" t="str">
        <f t="shared" si="7"/>
        <v>C</v>
      </c>
      <c r="X41" s="121" t="str">
        <f t="shared" si="8"/>
        <v>F</v>
      </c>
    </row>
    <row r="42" spans="1:24" x14ac:dyDescent="0.25">
      <c r="A42" s="153">
        <v>19</v>
      </c>
      <c r="B42" s="121" t="s">
        <v>67</v>
      </c>
      <c r="C42" s="184">
        <v>0.71875</v>
      </c>
      <c r="D42" s="79" t="s">
        <v>2</v>
      </c>
      <c r="E42" s="122" t="str">
        <f t="shared" si="3"/>
        <v>Eloïse Duvivier</v>
      </c>
      <c r="F42" s="122" t="s">
        <v>8</v>
      </c>
      <c r="G42" s="122" t="str">
        <f t="shared" si="4"/>
        <v>Tanya Misconi</v>
      </c>
      <c r="H42" s="171" t="s">
        <v>5</v>
      </c>
      <c r="I42" s="174" t="s">
        <v>4</v>
      </c>
      <c r="J42" s="122" t="str">
        <f>VLOOKUP(I42,'Girls 0506 - 1'!$A$5:$I$14,2)</f>
        <v>Anna Kelly</v>
      </c>
      <c r="K42" s="123">
        <v>11</v>
      </c>
      <c r="L42" s="124">
        <v>4</v>
      </c>
      <c r="M42" s="191">
        <v>8</v>
      </c>
      <c r="N42" s="124">
        <v>11</v>
      </c>
      <c r="O42" s="191">
        <v>11</v>
      </c>
      <c r="P42" s="124">
        <v>5</v>
      </c>
      <c r="Q42" s="191">
        <v>6</v>
      </c>
      <c r="R42" s="124">
        <v>11</v>
      </c>
      <c r="S42" s="191">
        <v>9</v>
      </c>
      <c r="T42" s="125">
        <v>11</v>
      </c>
      <c r="U42" s="153">
        <f t="shared" si="5"/>
        <v>2</v>
      </c>
      <c r="V42" s="190">
        <f t="shared" si="6"/>
        <v>3</v>
      </c>
      <c r="W42" s="121" t="str">
        <f t="shared" si="7"/>
        <v>E</v>
      </c>
      <c r="X42" s="121" t="str">
        <f t="shared" si="8"/>
        <v>B</v>
      </c>
    </row>
    <row r="43" spans="1:24" x14ac:dyDescent="0.25">
      <c r="A43" s="153">
        <v>20</v>
      </c>
      <c r="B43" s="121" t="s">
        <v>67</v>
      </c>
      <c r="C43" s="184">
        <v>0.71875</v>
      </c>
      <c r="D43" s="79" t="s">
        <v>13</v>
      </c>
      <c r="E43" s="122" t="str">
        <f t="shared" si="3"/>
        <v>Kseniya Myrzoyeva</v>
      </c>
      <c r="F43" s="122" t="s">
        <v>8</v>
      </c>
      <c r="G43" s="122" t="str">
        <f t="shared" si="4"/>
        <v>Melisa Sadikovic</v>
      </c>
      <c r="H43" s="171" t="s">
        <v>4</v>
      </c>
      <c r="I43" s="174"/>
      <c r="J43" s="174" t="s">
        <v>181</v>
      </c>
      <c r="K43" s="123">
        <v>6</v>
      </c>
      <c r="L43" s="124">
        <v>11</v>
      </c>
      <c r="M43" s="191">
        <v>5</v>
      </c>
      <c r="N43" s="124">
        <v>11</v>
      </c>
      <c r="O43" s="191">
        <v>11</v>
      </c>
      <c r="P43" s="124">
        <v>9</v>
      </c>
      <c r="Q43" s="191">
        <v>7</v>
      </c>
      <c r="R43" s="124">
        <v>11</v>
      </c>
      <c r="S43" s="191"/>
      <c r="T43" s="125"/>
      <c r="U43" s="153">
        <f t="shared" si="5"/>
        <v>1</v>
      </c>
      <c r="V43" s="190">
        <f t="shared" si="6"/>
        <v>3</v>
      </c>
      <c r="W43" s="121" t="str">
        <f t="shared" si="7"/>
        <v>D</v>
      </c>
      <c r="X43" s="121" t="str">
        <f t="shared" si="8"/>
        <v>I</v>
      </c>
    </row>
    <row r="44" spans="1:24" x14ac:dyDescent="0.25">
      <c r="A44" s="153">
        <v>16</v>
      </c>
      <c r="B44" s="121" t="s">
        <v>67</v>
      </c>
      <c r="C44" s="184">
        <v>0.75347222222222221</v>
      </c>
      <c r="D44" s="79" t="s">
        <v>12</v>
      </c>
      <c r="E44" s="122" t="str">
        <f t="shared" si="3"/>
        <v>Bye</v>
      </c>
      <c r="F44" s="122" t="s">
        <v>8</v>
      </c>
      <c r="G44" s="122" t="str">
        <f t="shared" si="4"/>
        <v>Eloïse Duvivier</v>
      </c>
      <c r="H44" s="171" t="s">
        <v>2</v>
      </c>
      <c r="I44" s="174"/>
      <c r="J44" s="122"/>
      <c r="K44" s="123"/>
      <c r="L44" s="201" t="s">
        <v>179</v>
      </c>
      <c r="M44" s="191"/>
      <c r="N44" s="124"/>
      <c r="O44" s="191"/>
      <c r="P44" s="124"/>
      <c r="Q44" s="191"/>
      <c r="R44" s="124"/>
      <c r="S44" s="191"/>
      <c r="T44" s="125"/>
      <c r="U44" s="153">
        <f t="shared" si="5"/>
        <v>0</v>
      </c>
      <c r="V44" s="190">
        <v>3</v>
      </c>
      <c r="W44" s="121" t="str">
        <f t="shared" si="7"/>
        <v>B</v>
      </c>
      <c r="X44" s="121" t="str">
        <f t="shared" si="8"/>
        <v>H</v>
      </c>
    </row>
    <row r="45" spans="1:24" x14ac:dyDescent="0.25">
      <c r="A45" s="153">
        <v>17</v>
      </c>
      <c r="B45" s="121" t="s">
        <v>67</v>
      </c>
      <c r="C45" s="184">
        <v>0.75347222222222221</v>
      </c>
      <c r="D45" s="79" t="s">
        <v>13</v>
      </c>
      <c r="E45" s="122" t="str">
        <f t="shared" si="3"/>
        <v>Kseniya Myrzoyeva</v>
      </c>
      <c r="F45" s="122" t="s">
        <v>8</v>
      </c>
      <c r="G45" s="122" t="str">
        <f t="shared" si="4"/>
        <v>Gaetane Bled</v>
      </c>
      <c r="H45" s="171" t="s">
        <v>3</v>
      </c>
      <c r="I45" s="174" t="s">
        <v>7</v>
      </c>
      <c r="J45" s="122" t="str">
        <f>VLOOKUP(I45,'Girls 0506 - 1'!$A$5:$I$14,2)</f>
        <v>Anouk Van Den Boom</v>
      </c>
      <c r="K45" s="123">
        <v>3</v>
      </c>
      <c r="L45" s="124">
        <v>11</v>
      </c>
      <c r="M45" s="191">
        <v>3</v>
      </c>
      <c r="N45" s="124">
        <v>11</v>
      </c>
      <c r="O45" s="191">
        <v>3</v>
      </c>
      <c r="P45" s="124">
        <v>11</v>
      </c>
      <c r="Q45" s="191"/>
      <c r="R45" s="124"/>
      <c r="S45" s="191"/>
      <c r="T45" s="125"/>
      <c r="U45" s="153">
        <f t="shared" si="5"/>
        <v>0</v>
      </c>
      <c r="V45" s="190">
        <f t="shared" si="6"/>
        <v>3</v>
      </c>
      <c r="W45" s="121" t="str">
        <f t="shared" si="7"/>
        <v>C</v>
      </c>
      <c r="X45" s="121" t="str">
        <f t="shared" si="8"/>
        <v>I</v>
      </c>
    </row>
    <row r="46" spans="1:24" x14ac:dyDescent="0.25">
      <c r="A46" s="153">
        <v>18</v>
      </c>
      <c r="B46" s="121" t="s">
        <v>67</v>
      </c>
      <c r="C46" s="184">
        <v>0.75347222222222221</v>
      </c>
      <c r="D46" s="79" t="s">
        <v>4</v>
      </c>
      <c r="E46" s="122" t="str">
        <f t="shared" si="3"/>
        <v>Melisa Sadikovic</v>
      </c>
      <c r="F46" s="122" t="s">
        <v>8</v>
      </c>
      <c r="G46" s="122" t="str">
        <f t="shared" si="4"/>
        <v>Lucy McIvor</v>
      </c>
      <c r="H46" s="171" t="s">
        <v>7</v>
      </c>
      <c r="I46" s="174" t="s">
        <v>12</v>
      </c>
      <c r="J46" s="122" t="str">
        <f>VLOOKUP(I46,'Girls 0506 - 1'!$A$5:$I$14,2)</f>
        <v>Lohren Balling</v>
      </c>
      <c r="K46" s="123">
        <v>5</v>
      </c>
      <c r="L46" s="124">
        <v>11</v>
      </c>
      <c r="M46" s="191">
        <v>14</v>
      </c>
      <c r="N46" s="124">
        <v>12</v>
      </c>
      <c r="O46" s="191">
        <v>11</v>
      </c>
      <c r="P46" s="124">
        <v>3</v>
      </c>
      <c r="Q46" s="191">
        <v>3</v>
      </c>
      <c r="R46" s="124">
        <v>11</v>
      </c>
      <c r="S46" s="191">
        <v>11</v>
      </c>
      <c r="T46" s="125">
        <v>9</v>
      </c>
      <c r="U46" s="153">
        <f t="shared" si="5"/>
        <v>3</v>
      </c>
      <c r="V46" s="190">
        <f t="shared" si="6"/>
        <v>2</v>
      </c>
      <c r="W46" s="121" t="str">
        <f t="shared" si="7"/>
        <v>D</v>
      </c>
      <c r="X46" s="121" t="str">
        <f t="shared" si="8"/>
        <v>G</v>
      </c>
    </row>
    <row r="47" spans="1:24" x14ac:dyDescent="0.25">
      <c r="A47" s="153">
        <v>19</v>
      </c>
      <c r="B47" s="121" t="s">
        <v>67</v>
      </c>
      <c r="C47" s="184">
        <v>0.75347222222222221</v>
      </c>
      <c r="D47" s="79" t="s">
        <v>5</v>
      </c>
      <c r="E47" s="122" t="str">
        <f t="shared" si="3"/>
        <v>Tanya Misconi</v>
      </c>
      <c r="F47" s="122" t="s">
        <v>8</v>
      </c>
      <c r="G47" s="122" t="str">
        <f t="shared" si="4"/>
        <v>Lola Hazée</v>
      </c>
      <c r="H47" s="171" t="s">
        <v>69</v>
      </c>
      <c r="I47" s="174" t="s">
        <v>13</v>
      </c>
      <c r="J47" s="122" t="str">
        <f>VLOOKUP(I47,'Girls 0506 - 1'!$A$5:$I$14,2)</f>
        <v>Vera Kastelein</v>
      </c>
      <c r="K47" s="123">
        <v>11</v>
      </c>
      <c r="L47" s="124">
        <v>3</v>
      </c>
      <c r="M47" s="191">
        <v>11</v>
      </c>
      <c r="N47" s="124">
        <v>7</v>
      </c>
      <c r="O47" s="191">
        <v>11</v>
      </c>
      <c r="P47" s="124">
        <v>2</v>
      </c>
      <c r="Q47" s="191"/>
      <c r="R47" s="124"/>
      <c r="S47" s="191"/>
      <c r="T47" s="125"/>
      <c r="U47" s="153">
        <f t="shared" si="5"/>
        <v>3</v>
      </c>
      <c r="V47" s="190">
        <f t="shared" si="6"/>
        <v>0</v>
      </c>
      <c r="W47" s="121" t="str">
        <f t="shared" si="7"/>
        <v>E</v>
      </c>
      <c r="X47" s="121" t="str">
        <f t="shared" si="8"/>
        <v>J</v>
      </c>
    </row>
    <row r="48" spans="1:24" x14ac:dyDescent="0.25">
      <c r="A48" s="153">
        <v>20</v>
      </c>
      <c r="B48" s="121" t="s">
        <v>67</v>
      </c>
      <c r="C48" s="184">
        <v>0.75347222222222221</v>
      </c>
      <c r="D48" s="79" t="s">
        <v>6</v>
      </c>
      <c r="E48" s="122" t="str">
        <f t="shared" si="3"/>
        <v>Lauren Colla</v>
      </c>
      <c r="F48" s="122" t="s">
        <v>8</v>
      </c>
      <c r="G48" s="122" t="str">
        <f t="shared" si="4"/>
        <v>Sara Devos</v>
      </c>
      <c r="H48" s="171" t="s">
        <v>1</v>
      </c>
      <c r="I48" s="174" t="s">
        <v>69</v>
      </c>
      <c r="J48" s="122" t="str">
        <f>VLOOKUP(I48,'Girls 0506 - 1'!$A$5:$I$14,2)</f>
        <v>Perrine Betrancourt</v>
      </c>
      <c r="K48" s="123">
        <v>7</v>
      </c>
      <c r="L48" s="124">
        <v>11</v>
      </c>
      <c r="M48" s="191">
        <v>4</v>
      </c>
      <c r="N48" s="124">
        <v>11</v>
      </c>
      <c r="O48" s="191">
        <v>1</v>
      </c>
      <c r="P48" s="124">
        <v>11</v>
      </c>
      <c r="Q48" s="191"/>
      <c r="R48" s="124"/>
      <c r="S48" s="191"/>
      <c r="T48" s="125"/>
      <c r="U48" s="153">
        <f t="shared" si="5"/>
        <v>0</v>
      </c>
      <c r="V48" s="190">
        <f t="shared" si="6"/>
        <v>3</v>
      </c>
      <c r="W48" s="121" t="str">
        <f t="shared" si="7"/>
        <v>A</v>
      </c>
      <c r="X48" s="121" t="str">
        <f t="shared" si="8"/>
        <v>F</v>
      </c>
    </row>
    <row r="49" spans="1:24" x14ac:dyDescent="0.25">
      <c r="A49" s="153">
        <v>16</v>
      </c>
      <c r="B49" s="121" t="s">
        <v>67</v>
      </c>
      <c r="C49" s="184">
        <v>0.78819444444444453</v>
      </c>
      <c r="D49" s="79" t="s">
        <v>12</v>
      </c>
      <c r="E49" s="122" t="str">
        <f t="shared" si="3"/>
        <v>Bye</v>
      </c>
      <c r="F49" s="122" t="s">
        <v>8</v>
      </c>
      <c r="G49" s="122" t="str">
        <f t="shared" si="4"/>
        <v>Melisa Sadikovic</v>
      </c>
      <c r="H49" s="171" t="s">
        <v>4</v>
      </c>
      <c r="I49" s="174"/>
      <c r="J49" s="122"/>
      <c r="K49" s="123"/>
      <c r="L49" s="201" t="s">
        <v>179</v>
      </c>
      <c r="M49" s="191"/>
      <c r="N49" s="124"/>
      <c r="O49" s="191"/>
      <c r="P49" s="124"/>
      <c r="Q49" s="191"/>
      <c r="R49" s="124"/>
      <c r="S49" s="191"/>
      <c r="T49" s="125"/>
      <c r="U49" s="153">
        <f t="shared" si="5"/>
        <v>0</v>
      </c>
      <c r="V49" s="190">
        <v>3</v>
      </c>
      <c r="W49" s="121" t="str">
        <f t="shared" si="7"/>
        <v>D</v>
      </c>
      <c r="X49" s="121" t="str">
        <f t="shared" si="8"/>
        <v>H</v>
      </c>
    </row>
    <row r="50" spans="1:24" x14ac:dyDescent="0.25">
      <c r="A50" s="153">
        <v>17</v>
      </c>
      <c r="B50" s="121" t="s">
        <v>67</v>
      </c>
      <c r="C50" s="184">
        <v>0.78819444444444453</v>
      </c>
      <c r="D50" s="79" t="s">
        <v>5</v>
      </c>
      <c r="E50" s="122" t="str">
        <f t="shared" si="3"/>
        <v>Tanya Misconi</v>
      </c>
      <c r="F50" s="122" t="s">
        <v>8</v>
      </c>
      <c r="G50" s="122" t="str">
        <f t="shared" si="4"/>
        <v>Kseniya Myrzoyeva</v>
      </c>
      <c r="H50" s="171" t="s">
        <v>13</v>
      </c>
      <c r="I50" s="174" t="s">
        <v>2</v>
      </c>
      <c r="J50" s="122" t="str">
        <f>VLOOKUP(I50,'Girls 0506 - 1'!$A$5:$I$14,2)</f>
        <v>Janne De Zaeyer</v>
      </c>
      <c r="K50" s="123">
        <v>6</v>
      </c>
      <c r="L50" s="124">
        <v>11</v>
      </c>
      <c r="M50" s="191">
        <v>9</v>
      </c>
      <c r="N50" s="124">
        <v>11</v>
      </c>
      <c r="O50" s="191">
        <v>11</v>
      </c>
      <c r="P50" s="124">
        <v>5</v>
      </c>
      <c r="Q50" s="191">
        <v>11</v>
      </c>
      <c r="R50" s="124">
        <v>4</v>
      </c>
      <c r="S50" s="191">
        <v>11</v>
      </c>
      <c r="T50" s="125">
        <v>5</v>
      </c>
      <c r="U50" s="153">
        <f t="shared" si="5"/>
        <v>3</v>
      </c>
      <c r="V50" s="190">
        <f t="shared" si="6"/>
        <v>2</v>
      </c>
      <c r="W50" s="121" t="str">
        <f t="shared" si="7"/>
        <v>E</v>
      </c>
      <c r="X50" s="121" t="str">
        <f t="shared" si="8"/>
        <v>I</v>
      </c>
    </row>
    <row r="51" spans="1:24" x14ac:dyDescent="0.25">
      <c r="A51" s="153">
        <v>18</v>
      </c>
      <c r="B51" s="121" t="s">
        <v>67</v>
      </c>
      <c r="C51" s="184">
        <v>0.78819444444444453</v>
      </c>
      <c r="D51" s="79" t="s">
        <v>6</v>
      </c>
      <c r="E51" s="122" t="str">
        <f t="shared" si="3"/>
        <v>Lauren Colla</v>
      </c>
      <c r="F51" s="122" t="s">
        <v>8</v>
      </c>
      <c r="G51" s="122" t="str">
        <f t="shared" si="4"/>
        <v>Eloïse Duvivier</v>
      </c>
      <c r="H51" s="171" t="s">
        <v>2</v>
      </c>
      <c r="I51" s="174" t="s">
        <v>3</v>
      </c>
      <c r="J51" s="122" t="str">
        <f>VLOOKUP(I51,'Girls 0506 - 1'!$A$5:$I$14,2)</f>
        <v>Lucie Calay</v>
      </c>
      <c r="K51" s="123">
        <v>2</v>
      </c>
      <c r="L51" s="124">
        <v>11</v>
      </c>
      <c r="M51" s="191">
        <v>6</v>
      </c>
      <c r="N51" s="124">
        <v>11</v>
      </c>
      <c r="O51" s="191">
        <v>6</v>
      </c>
      <c r="P51" s="124">
        <v>11</v>
      </c>
      <c r="Q51" s="191"/>
      <c r="R51" s="124"/>
      <c r="S51" s="191"/>
      <c r="T51" s="125"/>
      <c r="U51" s="153">
        <f t="shared" si="5"/>
        <v>0</v>
      </c>
      <c r="V51" s="190">
        <f t="shared" si="6"/>
        <v>3</v>
      </c>
      <c r="W51" s="121" t="str">
        <f t="shared" si="7"/>
        <v>B</v>
      </c>
      <c r="X51" s="121" t="str">
        <f t="shared" si="8"/>
        <v>F</v>
      </c>
    </row>
    <row r="52" spans="1:24" x14ac:dyDescent="0.25">
      <c r="A52" s="153">
        <v>19</v>
      </c>
      <c r="B52" s="121" t="s">
        <v>67</v>
      </c>
      <c r="C52" s="184">
        <v>0.78819444444444453</v>
      </c>
      <c r="D52" s="79" t="s">
        <v>1</v>
      </c>
      <c r="E52" s="122" t="str">
        <f t="shared" si="3"/>
        <v>Sara Devos</v>
      </c>
      <c r="F52" s="122" t="s">
        <v>8</v>
      </c>
      <c r="G52" s="122" t="str">
        <f t="shared" si="4"/>
        <v>Gaetane Bled</v>
      </c>
      <c r="H52" s="171" t="s">
        <v>3</v>
      </c>
      <c r="I52" s="174" t="s">
        <v>4</v>
      </c>
      <c r="J52" s="122" t="str">
        <f>VLOOKUP(I52,'Girls 0506 - 1'!$A$5:$I$14,2)</f>
        <v>Anna Kelly</v>
      </c>
      <c r="K52" s="123">
        <v>10</v>
      </c>
      <c r="L52" s="124">
        <v>12</v>
      </c>
      <c r="M52" s="191">
        <v>4</v>
      </c>
      <c r="N52" s="124">
        <v>11</v>
      </c>
      <c r="O52" s="191">
        <v>11</v>
      </c>
      <c r="P52" s="124">
        <v>7</v>
      </c>
      <c r="Q52" s="191">
        <v>9</v>
      </c>
      <c r="R52" s="124">
        <v>11</v>
      </c>
      <c r="S52" s="191"/>
      <c r="T52" s="125"/>
      <c r="U52" s="153">
        <f t="shared" si="5"/>
        <v>1</v>
      </c>
      <c r="V52" s="190">
        <f t="shared" si="6"/>
        <v>3</v>
      </c>
      <c r="W52" s="121" t="str">
        <f t="shared" si="7"/>
        <v>C</v>
      </c>
      <c r="X52" s="121" t="str">
        <f t="shared" si="8"/>
        <v>A</v>
      </c>
    </row>
    <row r="53" spans="1:24" x14ac:dyDescent="0.25">
      <c r="A53" s="153">
        <v>20</v>
      </c>
      <c r="B53" s="121" t="s">
        <v>67</v>
      </c>
      <c r="C53" s="184">
        <v>0.78819444444444453</v>
      </c>
      <c r="D53" s="79" t="s">
        <v>69</v>
      </c>
      <c r="E53" s="122" t="str">
        <f t="shared" si="3"/>
        <v>Lola Hazée</v>
      </c>
      <c r="F53" s="122" t="s">
        <v>8</v>
      </c>
      <c r="G53" s="122" t="str">
        <f t="shared" si="4"/>
        <v>Lucy McIvor</v>
      </c>
      <c r="H53" s="171" t="s">
        <v>7</v>
      </c>
      <c r="I53" s="174"/>
      <c r="J53" s="174" t="s">
        <v>181</v>
      </c>
      <c r="K53" s="123">
        <v>4</v>
      </c>
      <c r="L53" s="124">
        <v>11</v>
      </c>
      <c r="M53" s="191">
        <v>11</v>
      </c>
      <c r="N53" s="124">
        <v>5</v>
      </c>
      <c r="O53" s="191">
        <v>11</v>
      </c>
      <c r="P53" s="124">
        <v>4</v>
      </c>
      <c r="Q53" s="191">
        <v>11</v>
      </c>
      <c r="R53" s="124">
        <v>8</v>
      </c>
      <c r="S53" s="191"/>
      <c r="T53" s="125"/>
      <c r="U53" s="153">
        <f t="shared" si="5"/>
        <v>3</v>
      </c>
      <c r="V53" s="190">
        <f t="shared" si="6"/>
        <v>1</v>
      </c>
      <c r="W53" s="121" t="str">
        <f t="shared" si="7"/>
        <v>J</v>
      </c>
      <c r="X53" s="121" t="str">
        <f t="shared" si="8"/>
        <v>G</v>
      </c>
    </row>
    <row r="54" spans="1:24" x14ac:dyDescent="0.25">
      <c r="A54" s="153">
        <v>16</v>
      </c>
      <c r="B54" s="199" t="s">
        <v>176</v>
      </c>
      <c r="C54" s="184">
        <v>0.41319444444444442</v>
      </c>
      <c r="D54" s="79" t="s">
        <v>12</v>
      </c>
      <c r="E54" s="122" t="str">
        <f t="shared" si="3"/>
        <v>Bye</v>
      </c>
      <c r="F54" s="122" t="s">
        <v>8</v>
      </c>
      <c r="G54" s="122" t="str">
        <f t="shared" si="4"/>
        <v>Lucy McIvor</v>
      </c>
      <c r="H54" s="171" t="s">
        <v>7</v>
      </c>
      <c r="I54" s="174"/>
      <c r="J54" s="122"/>
      <c r="K54" s="123"/>
      <c r="L54" s="201" t="s">
        <v>179</v>
      </c>
      <c r="M54" s="191"/>
      <c r="N54" s="124"/>
      <c r="O54" s="191"/>
      <c r="P54" s="124"/>
      <c r="Q54" s="191"/>
      <c r="R54" s="124"/>
      <c r="S54" s="191"/>
      <c r="T54" s="125"/>
      <c r="U54" s="153">
        <f t="shared" si="5"/>
        <v>0</v>
      </c>
      <c r="V54" s="190">
        <v>3</v>
      </c>
      <c r="W54" s="121" t="str">
        <f t="shared" si="7"/>
        <v>G</v>
      </c>
      <c r="X54" s="121" t="str">
        <f t="shared" si="8"/>
        <v>H</v>
      </c>
    </row>
    <row r="55" spans="1:24" x14ac:dyDescent="0.25">
      <c r="A55" s="153">
        <v>17</v>
      </c>
      <c r="B55" s="199" t="s">
        <v>176</v>
      </c>
      <c r="C55" s="184">
        <v>0.41319444444444442</v>
      </c>
      <c r="D55" s="79" t="s">
        <v>3</v>
      </c>
      <c r="E55" s="122" t="str">
        <f t="shared" si="3"/>
        <v>Gaetane Bled</v>
      </c>
      <c r="F55" s="122" t="s">
        <v>8</v>
      </c>
      <c r="G55" s="122" t="str">
        <f t="shared" si="4"/>
        <v>Lola Hazée</v>
      </c>
      <c r="H55" s="171" t="s">
        <v>69</v>
      </c>
      <c r="I55" s="174" t="s">
        <v>7</v>
      </c>
      <c r="J55" s="122" t="str">
        <f>VLOOKUP(I55,'Girls 0506 - 1'!$A$5:$I$14,2)</f>
        <v>Anouk Van Den Boom</v>
      </c>
      <c r="K55" s="123"/>
      <c r="L55" s="124"/>
      <c r="M55" s="191"/>
      <c r="N55" s="124"/>
      <c r="O55" s="191"/>
      <c r="P55" s="124"/>
      <c r="Q55" s="191"/>
      <c r="R55" s="124"/>
      <c r="S55" s="191"/>
      <c r="T55" s="125"/>
      <c r="U55" s="153">
        <f t="shared" si="5"/>
        <v>0</v>
      </c>
      <c r="V55" s="190">
        <f t="shared" si="6"/>
        <v>0</v>
      </c>
      <c r="W55" s="121" t="str">
        <f t="shared" si="7"/>
        <v/>
      </c>
      <c r="X55" s="121" t="str">
        <f t="shared" si="8"/>
        <v/>
      </c>
    </row>
    <row r="56" spans="1:24" x14ac:dyDescent="0.25">
      <c r="A56" s="153">
        <v>18</v>
      </c>
      <c r="B56" s="199" t="s">
        <v>176</v>
      </c>
      <c r="C56" s="184">
        <v>0.41319444444444442</v>
      </c>
      <c r="D56" s="79" t="s">
        <v>2</v>
      </c>
      <c r="E56" s="122" t="str">
        <f t="shared" si="3"/>
        <v>Eloïse Duvivier</v>
      </c>
      <c r="F56" s="122" t="s">
        <v>8</v>
      </c>
      <c r="G56" s="122" t="str">
        <f t="shared" si="4"/>
        <v>Sara Devos</v>
      </c>
      <c r="H56" s="171" t="s">
        <v>1</v>
      </c>
      <c r="I56" s="174" t="s">
        <v>12</v>
      </c>
      <c r="J56" s="122" t="str">
        <f>VLOOKUP(I56,'Girls 0506 - 1'!$A$5:$I$14,2)</f>
        <v>Lohren Balling</v>
      </c>
      <c r="K56" s="123"/>
      <c r="L56" s="124"/>
      <c r="M56" s="191"/>
      <c r="N56" s="124"/>
      <c r="O56" s="191"/>
      <c r="P56" s="124"/>
      <c r="Q56" s="191"/>
      <c r="R56" s="124"/>
      <c r="S56" s="191"/>
      <c r="T56" s="125"/>
      <c r="U56" s="153">
        <f t="shared" si="5"/>
        <v>0</v>
      </c>
      <c r="V56" s="190">
        <f t="shared" si="6"/>
        <v>0</v>
      </c>
      <c r="W56" s="121" t="str">
        <f t="shared" si="7"/>
        <v/>
      </c>
      <c r="X56" s="121" t="str">
        <f t="shared" si="8"/>
        <v/>
      </c>
    </row>
    <row r="57" spans="1:24" x14ac:dyDescent="0.25">
      <c r="A57" s="153">
        <v>19</v>
      </c>
      <c r="B57" s="121" t="s">
        <v>176</v>
      </c>
      <c r="C57" s="184">
        <v>0.41319444444444442</v>
      </c>
      <c r="D57" s="79" t="s">
        <v>13</v>
      </c>
      <c r="E57" s="122" t="str">
        <f t="shared" si="3"/>
        <v>Kseniya Myrzoyeva</v>
      </c>
      <c r="F57" s="122" t="s">
        <v>8</v>
      </c>
      <c r="G57" s="122" t="str">
        <f t="shared" si="4"/>
        <v>Lauren Colla</v>
      </c>
      <c r="H57" s="171" t="s">
        <v>6</v>
      </c>
      <c r="I57" s="174" t="s">
        <v>13</v>
      </c>
      <c r="J57" s="122" t="str">
        <f>VLOOKUP(I57,'Girls 0506 - 1'!$A$5:$I$14,2)</f>
        <v>Vera Kastelein</v>
      </c>
      <c r="K57" s="123"/>
      <c r="L57" s="124"/>
      <c r="M57" s="191"/>
      <c r="N57" s="124"/>
      <c r="O57" s="191"/>
      <c r="P57" s="124"/>
      <c r="Q57" s="191"/>
      <c r="R57" s="124"/>
      <c r="S57" s="191"/>
      <c r="T57" s="125"/>
      <c r="U57" s="153">
        <f t="shared" si="5"/>
        <v>0</v>
      </c>
      <c r="V57" s="190">
        <f t="shared" si="6"/>
        <v>0</v>
      </c>
      <c r="W57" s="121" t="str">
        <f t="shared" si="7"/>
        <v/>
      </c>
      <c r="X57" s="121" t="str">
        <f t="shared" si="8"/>
        <v/>
      </c>
    </row>
    <row r="58" spans="1:24" x14ac:dyDescent="0.25">
      <c r="A58" s="153">
        <v>20</v>
      </c>
      <c r="B58" s="121" t="s">
        <v>176</v>
      </c>
      <c r="C58" s="184">
        <v>0.41319444444444442</v>
      </c>
      <c r="D58" s="79" t="s">
        <v>4</v>
      </c>
      <c r="E58" s="122" t="str">
        <f t="shared" si="3"/>
        <v>Melisa Sadikovic</v>
      </c>
      <c r="F58" s="122" t="s">
        <v>8</v>
      </c>
      <c r="G58" s="122" t="str">
        <f t="shared" si="4"/>
        <v>Tanya Misconi</v>
      </c>
      <c r="H58" s="171" t="s">
        <v>5</v>
      </c>
      <c r="I58" s="174" t="s">
        <v>69</v>
      </c>
      <c r="J58" s="122" t="str">
        <f>VLOOKUP(I58,'Girls 0506 - 1'!$A$5:$I$14,2)</f>
        <v>Perrine Betrancourt</v>
      </c>
      <c r="K58" s="123"/>
      <c r="L58" s="124"/>
      <c r="M58" s="191"/>
      <c r="N58" s="124"/>
      <c r="O58" s="191"/>
      <c r="P58" s="124"/>
      <c r="Q58" s="191"/>
      <c r="R58" s="124"/>
      <c r="S58" s="191"/>
      <c r="T58" s="125"/>
      <c r="U58" s="153">
        <f t="shared" si="5"/>
        <v>0</v>
      </c>
      <c r="V58" s="190">
        <f t="shared" si="6"/>
        <v>0</v>
      </c>
      <c r="W58" s="121" t="str">
        <f t="shared" si="7"/>
        <v/>
      </c>
      <c r="X58" s="121" t="str">
        <f t="shared" si="8"/>
        <v/>
      </c>
    </row>
    <row r="59" spans="1:24" x14ac:dyDescent="0.25">
      <c r="A59" s="153">
        <v>16</v>
      </c>
      <c r="B59" s="121" t="s">
        <v>176</v>
      </c>
      <c r="C59" s="184">
        <v>0.44791666666666669</v>
      </c>
      <c r="D59" s="79" t="s">
        <v>12</v>
      </c>
      <c r="E59" s="122" t="str">
        <f t="shared" si="3"/>
        <v>Bye</v>
      </c>
      <c r="F59" s="122" t="s">
        <v>8</v>
      </c>
      <c r="G59" s="122" t="str">
        <f t="shared" si="4"/>
        <v>Tanya Misconi</v>
      </c>
      <c r="H59" s="171" t="s">
        <v>5</v>
      </c>
      <c r="I59" s="174"/>
      <c r="J59" s="122"/>
      <c r="K59" s="123"/>
      <c r="L59" s="201" t="s">
        <v>179</v>
      </c>
      <c r="M59" s="191"/>
      <c r="N59" s="124"/>
      <c r="O59" s="191"/>
      <c r="P59" s="124"/>
      <c r="Q59" s="191"/>
      <c r="R59" s="124"/>
      <c r="S59" s="191"/>
      <c r="T59" s="125"/>
      <c r="U59" s="153">
        <f t="shared" si="5"/>
        <v>0</v>
      </c>
      <c r="V59" s="190">
        <v>3</v>
      </c>
      <c r="W59" s="121" t="str">
        <f t="shared" si="7"/>
        <v>E</v>
      </c>
      <c r="X59" s="121" t="str">
        <f t="shared" si="8"/>
        <v>H</v>
      </c>
    </row>
    <row r="60" spans="1:24" x14ac:dyDescent="0.25">
      <c r="A60" s="153">
        <v>17</v>
      </c>
      <c r="B60" s="121" t="s">
        <v>176</v>
      </c>
      <c r="C60" s="184">
        <v>0.44791666666666669</v>
      </c>
      <c r="D60" s="79" t="s">
        <v>6</v>
      </c>
      <c r="E60" s="122" t="str">
        <f t="shared" si="3"/>
        <v>Lauren Colla</v>
      </c>
      <c r="F60" s="122" t="s">
        <v>8</v>
      </c>
      <c r="G60" s="122" t="str">
        <f t="shared" si="4"/>
        <v>Melisa Sadikovic</v>
      </c>
      <c r="H60" s="171" t="s">
        <v>4</v>
      </c>
      <c r="I60" s="174" t="s">
        <v>2</v>
      </c>
      <c r="J60" s="122" t="str">
        <f>VLOOKUP(I60,'Girls 0506 - 1'!$A$5:$I$14,2)</f>
        <v>Janne De Zaeyer</v>
      </c>
      <c r="K60" s="123"/>
      <c r="L60" s="124"/>
      <c r="M60" s="191"/>
      <c r="N60" s="124"/>
      <c r="O60" s="191"/>
      <c r="P60" s="124"/>
      <c r="Q60" s="191"/>
      <c r="R60" s="124"/>
      <c r="S60" s="191"/>
      <c r="T60" s="125"/>
      <c r="U60" s="153">
        <f t="shared" si="5"/>
        <v>0</v>
      </c>
      <c r="V60" s="190">
        <f t="shared" si="6"/>
        <v>0</v>
      </c>
      <c r="W60" s="121" t="str">
        <f t="shared" si="7"/>
        <v/>
      </c>
      <c r="X60" s="121" t="str">
        <f t="shared" si="8"/>
        <v/>
      </c>
    </row>
    <row r="61" spans="1:24" x14ac:dyDescent="0.25">
      <c r="A61" s="153">
        <v>18</v>
      </c>
      <c r="B61" s="121" t="s">
        <v>176</v>
      </c>
      <c r="C61" s="184">
        <v>0.44791666666666669</v>
      </c>
      <c r="D61" s="79" t="s">
        <v>1</v>
      </c>
      <c r="E61" s="122" t="str">
        <f t="shared" si="3"/>
        <v>Sara Devos</v>
      </c>
      <c r="F61" s="122" t="s">
        <v>8</v>
      </c>
      <c r="G61" s="122" t="str">
        <f t="shared" si="4"/>
        <v>Kseniya Myrzoyeva</v>
      </c>
      <c r="H61" s="171" t="s">
        <v>13</v>
      </c>
      <c r="I61" s="174" t="s">
        <v>3</v>
      </c>
      <c r="J61" s="122" t="str">
        <f>VLOOKUP(I61,'Girls 0506 - 1'!$A$5:$I$14,2)</f>
        <v>Lucie Calay</v>
      </c>
      <c r="K61" s="123"/>
      <c r="L61" s="124"/>
      <c r="M61" s="191"/>
      <c r="N61" s="124"/>
      <c r="O61" s="191"/>
      <c r="P61" s="124"/>
      <c r="Q61" s="191"/>
      <c r="R61" s="124"/>
      <c r="S61" s="191"/>
      <c r="T61" s="125"/>
      <c r="U61" s="153">
        <f t="shared" si="5"/>
        <v>0</v>
      </c>
      <c r="V61" s="190">
        <f t="shared" si="6"/>
        <v>0</v>
      </c>
      <c r="W61" s="121" t="str">
        <f t="shared" si="7"/>
        <v/>
      </c>
      <c r="X61" s="121" t="str">
        <f t="shared" si="8"/>
        <v/>
      </c>
    </row>
    <row r="62" spans="1:24" x14ac:dyDescent="0.25">
      <c r="A62" s="153">
        <v>19</v>
      </c>
      <c r="B62" s="121" t="s">
        <v>176</v>
      </c>
      <c r="C62" s="184">
        <v>0.44791666666666669</v>
      </c>
      <c r="D62" s="79" t="s">
        <v>69</v>
      </c>
      <c r="E62" s="122" t="str">
        <f t="shared" si="3"/>
        <v>Lola Hazée</v>
      </c>
      <c r="F62" s="122" t="s">
        <v>8</v>
      </c>
      <c r="G62" s="122" t="str">
        <f t="shared" si="4"/>
        <v>Eloïse Duvivier</v>
      </c>
      <c r="H62" s="171" t="s">
        <v>2</v>
      </c>
      <c r="I62" s="174" t="s">
        <v>4</v>
      </c>
      <c r="J62" s="122" t="str">
        <f>VLOOKUP(I62,'Girls 0506 - 1'!$A$5:$I$14,2)</f>
        <v>Anna Kelly</v>
      </c>
      <c r="K62" s="123"/>
      <c r="L62" s="124"/>
      <c r="M62" s="191"/>
      <c r="N62" s="124"/>
      <c r="O62" s="191"/>
      <c r="P62" s="124"/>
      <c r="Q62" s="191"/>
      <c r="R62" s="124"/>
      <c r="S62" s="191"/>
      <c r="T62" s="125"/>
      <c r="U62" s="153">
        <f t="shared" si="5"/>
        <v>0</v>
      </c>
      <c r="V62" s="190">
        <f t="shared" si="6"/>
        <v>0</v>
      </c>
      <c r="W62" s="121" t="str">
        <f t="shared" si="7"/>
        <v/>
      </c>
      <c r="X62" s="121" t="str">
        <f t="shared" si="8"/>
        <v/>
      </c>
    </row>
    <row r="63" spans="1:24" ht="15.75" thickBot="1" x14ac:dyDescent="0.3">
      <c r="A63" s="157">
        <v>20</v>
      </c>
      <c r="B63" s="126" t="s">
        <v>176</v>
      </c>
      <c r="C63" s="185">
        <v>0.44791666666666669</v>
      </c>
      <c r="D63" s="28" t="s">
        <v>7</v>
      </c>
      <c r="E63" s="127" t="str">
        <f t="shared" si="3"/>
        <v>Lucy McIvor</v>
      </c>
      <c r="F63" s="127" t="s">
        <v>8</v>
      </c>
      <c r="G63" s="127" t="str">
        <f t="shared" si="4"/>
        <v>Gaetane Bled</v>
      </c>
      <c r="H63" s="172" t="s">
        <v>3</v>
      </c>
      <c r="I63" s="175"/>
      <c r="J63" s="127" t="s">
        <v>181</v>
      </c>
      <c r="K63" s="128"/>
      <c r="L63" s="129"/>
      <c r="M63" s="194"/>
      <c r="N63" s="129"/>
      <c r="O63" s="194"/>
      <c r="P63" s="129"/>
      <c r="Q63" s="194"/>
      <c r="R63" s="129"/>
      <c r="S63" s="194"/>
      <c r="T63" s="130"/>
      <c r="U63" s="157">
        <f t="shared" si="5"/>
        <v>0</v>
      </c>
      <c r="V63" s="193">
        <f t="shared" si="6"/>
        <v>0</v>
      </c>
      <c r="W63" s="126" t="str">
        <f t="shared" si="7"/>
        <v/>
      </c>
      <c r="X63" s="126" t="str">
        <f t="shared" si="8"/>
        <v/>
      </c>
    </row>
    <row r="64" spans="1:24" x14ac:dyDescent="0.25"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</row>
    <row r="65" spans="7:23" x14ac:dyDescent="0.25"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</row>
    <row r="66" spans="7:23" x14ac:dyDescent="0.25"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</row>
    <row r="67" spans="7:23" x14ac:dyDescent="0.25"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</row>
    <row r="68" spans="7:23" x14ac:dyDescent="0.25"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</row>
    <row r="69" spans="7:23" x14ac:dyDescent="0.25"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</row>
    <row r="70" spans="7:23" x14ac:dyDescent="0.25"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</row>
  </sheetData>
  <mergeCells count="69">
    <mergeCell ref="B15:E15"/>
    <mergeCell ref="F15:G15"/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B12:E12"/>
    <mergeCell ref="F12:G12"/>
    <mergeCell ref="H12:I12"/>
    <mergeCell ref="O12:P12"/>
    <mergeCell ref="Q12:X12"/>
    <mergeCell ref="B11:E11"/>
    <mergeCell ref="F11:G11"/>
    <mergeCell ref="H11:I11"/>
    <mergeCell ref="O11:P11"/>
    <mergeCell ref="Q11:X11"/>
    <mergeCell ref="B14:E14"/>
    <mergeCell ref="F14:G14"/>
    <mergeCell ref="H14:I14"/>
    <mergeCell ref="O14:P14"/>
    <mergeCell ref="Q14:X14"/>
    <mergeCell ref="B13:E13"/>
    <mergeCell ref="F13:G13"/>
    <mergeCell ref="H13:I13"/>
    <mergeCell ref="O13:P13"/>
    <mergeCell ref="Q13:X13"/>
    <mergeCell ref="Q18:R18"/>
    <mergeCell ref="S18:T18"/>
    <mergeCell ref="U18:V18"/>
    <mergeCell ref="A17:H17"/>
    <mergeCell ref="D18:H18"/>
    <mergeCell ref="I18:J18"/>
    <mergeCell ref="K18:L18"/>
    <mergeCell ref="M18:N18"/>
    <mergeCell ref="O18:P18"/>
  </mergeCells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tabColor theme="9" tint="0.59999389629810485"/>
    <pageSetUpPr fitToPage="1"/>
  </sheetPr>
  <dimension ref="A1:Y53"/>
  <sheetViews>
    <sheetView workbookViewId="0">
      <selection sqref="A1:X1"/>
    </sheetView>
  </sheetViews>
  <sheetFormatPr defaultColWidth="9" defaultRowHeight="15" x14ac:dyDescent="0.25"/>
  <cols>
    <col min="1" max="2" width="5.140625" style="63" customWidth="1"/>
    <col min="3" max="3" width="8" style="63" customWidth="1"/>
    <col min="4" max="4" width="4.5703125" style="63" customWidth="1"/>
    <col min="5" max="5" width="20.7109375" style="63" customWidth="1"/>
    <col min="6" max="6" width="4.5703125" style="63" customWidth="1"/>
    <col min="7" max="7" width="20.7109375" style="63" customWidth="1"/>
    <col min="8" max="9" width="4.5703125" style="63" customWidth="1"/>
    <col min="10" max="10" width="20.7109375" style="63" customWidth="1"/>
    <col min="11" max="20" width="4.28515625" style="63" customWidth="1"/>
    <col min="21" max="22" width="5.7109375" style="63" customWidth="1"/>
    <col min="23" max="23" width="5.85546875" style="63" customWidth="1"/>
    <col min="24" max="24" width="5.85546875" style="62" customWidth="1"/>
    <col min="25" max="16384" width="9" style="62"/>
  </cols>
  <sheetData>
    <row r="1" spans="1:25" ht="31.5" x14ac:dyDescent="0.5">
      <c r="A1" s="244" t="s">
        <v>144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</row>
    <row r="2" spans="1:25" ht="18.75" customHeight="1" thickBot="1" x14ac:dyDescent="0.55000000000000004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spans="1:25" s="75" customFormat="1" ht="19.5" thickBot="1" x14ac:dyDescent="0.35">
      <c r="A3" s="245" t="s">
        <v>63</v>
      </c>
      <c r="B3" s="246"/>
      <c r="C3" s="246"/>
      <c r="D3" s="246"/>
      <c r="E3" s="246"/>
      <c r="F3" s="246"/>
      <c r="G3" s="246"/>
      <c r="H3" s="246"/>
      <c r="I3" s="247"/>
      <c r="J3" s="74"/>
      <c r="K3" s="248" t="s">
        <v>64</v>
      </c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50"/>
    </row>
    <row r="4" spans="1:25" ht="15.75" thickBot="1" x14ac:dyDescent="0.3">
      <c r="A4" s="76" t="s">
        <v>0</v>
      </c>
      <c r="B4" s="239" t="s">
        <v>47</v>
      </c>
      <c r="C4" s="240"/>
      <c r="D4" s="240"/>
      <c r="E4" s="241"/>
      <c r="F4" s="242" t="s">
        <v>41</v>
      </c>
      <c r="G4" s="243"/>
      <c r="H4" s="239" t="s">
        <v>44</v>
      </c>
      <c r="I4" s="241"/>
      <c r="J4" s="133"/>
      <c r="K4" s="64" t="s">
        <v>59</v>
      </c>
      <c r="L4" s="64" t="s">
        <v>60</v>
      </c>
      <c r="M4" s="64" t="s">
        <v>61</v>
      </c>
      <c r="N4" s="64" t="s">
        <v>62</v>
      </c>
      <c r="O4" s="256" t="s">
        <v>45</v>
      </c>
      <c r="P4" s="257"/>
      <c r="Q4" s="251" t="s">
        <v>47</v>
      </c>
      <c r="R4" s="252"/>
      <c r="S4" s="252"/>
      <c r="T4" s="252"/>
      <c r="U4" s="252"/>
      <c r="V4" s="252"/>
      <c r="W4" s="252"/>
      <c r="X4" s="253"/>
    </row>
    <row r="5" spans="1:25" ht="15.75" thickBot="1" x14ac:dyDescent="0.3">
      <c r="A5" s="73" t="s">
        <v>1</v>
      </c>
      <c r="B5" s="259" t="s">
        <v>21</v>
      </c>
      <c r="C5" s="237"/>
      <c r="D5" s="237"/>
      <c r="E5" s="237"/>
      <c r="F5" s="237" t="s">
        <v>146</v>
      </c>
      <c r="G5" s="237"/>
      <c r="H5" s="237">
        <v>2009</v>
      </c>
      <c r="I5" s="238"/>
      <c r="J5" s="133"/>
      <c r="K5" s="137">
        <f>COUNTIF($W$16:$W$36,A5)</f>
        <v>5</v>
      </c>
      <c r="L5" s="138">
        <f>COUNTIF($X$16:$X$36,A5)</f>
        <v>1</v>
      </c>
      <c r="M5" s="136">
        <v>4</v>
      </c>
      <c r="N5" s="136">
        <v>4</v>
      </c>
      <c r="O5" s="258">
        <v>2</v>
      </c>
      <c r="P5" s="258"/>
      <c r="Q5" s="254" t="str">
        <f>B5</f>
        <v>Maxime Degive</v>
      </c>
      <c r="R5" s="254"/>
      <c r="S5" s="254"/>
      <c r="T5" s="254"/>
      <c r="U5" s="254"/>
      <c r="V5" s="254"/>
      <c r="W5" s="254"/>
      <c r="X5" s="255"/>
    </row>
    <row r="6" spans="1:25" ht="15.75" thickBot="1" x14ac:dyDescent="0.3">
      <c r="A6" s="73" t="s">
        <v>2</v>
      </c>
      <c r="B6" s="233" t="s">
        <v>18</v>
      </c>
      <c r="C6" s="230"/>
      <c r="D6" s="230"/>
      <c r="E6" s="230"/>
      <c r="F6" s="230" t="s">
        <v>68</v>
      </c>
      <c r="G6" s="230"/>
      <c r="H6" s="230">
        <v>2009</v>
      </c>
      <c r="I6" s="232"/>
      <c r="J6" s="133"/>
      <c r="K6" s="135">
        <f t="shared" ref="K6:K11" si="0">COUNTIF($W$16:$W$36,A6)</f>
        <v>5</v>
      </c>
      <c r="L6" s="133">
        <f t="shared" ref="L6:L11" si="1">COUNTIF($X$16:$X$36,A6)</f>
        <v>1</v>
      </c>
      <c r="M6" s="131">
        <v>3</v>
      </c>
      <c r="N6" s="131">
        <v>4</v>
      </c>
      <c r="O6" s="236">
        <v>3</v>
      </c>
      <c r="P6" s="236"/>
      <c r="Q6" s="234" t="str">
        <f t="shared" ref="Q6:Q11" si="2">B6</f>
        <v>Thomas Vertommen</v>
      </c>
      <c r="R6" s="234"/>
      <c r="S6" s="234"/>
      <c r="T6" s="234"/>
      <c r="U6" s="234"/>
      <c r="V6" s="234"/>
      <c r="W6" s="234"/>
      <c r="X6" s="235"/>
    </row>
    <row r="7" spans="1:25" ht="15.75" thickBot="1" x14ac:dyDescent="0.3">
      <c r="A7" s="73" t="s">
        <v>3</v>
      </c>
      <c r="B7" s="233" t="s">
        <v>126</v>
      </c>
      <c r="C7" s="230"/>
      <c r="D7" s="230"/>
      <c r="E7" s="230"/>
      <c r="F7" s="230" t="s">
        <v>147</v>
      </c>
      <c r="G7" s="230"/>
      <c r="H7" s="230">
        <v>2009</v>
      </c>
      <c r="I7" s="232"/>
      <c r="J7" s="133"/>
      <c r="K7" s="135">
        <f t="shared" si="0"/>
        <v>5</v>
      </c>
      <c r="L7" s="133">
        <f t="shared" si="1"/>
        <v>1</v>
      </c>
      <c r="M7" s="131">
        <v>4</v>
      </c>
      <c r="N7" s="131">
        <v>3</v>
      </c>
      <c r="O7" s="236">
        <v>1</v>
      </c>
      <c r="P7" s="236"/>
      <c r="Q7" s="234" t="str">
        <f t="shared" si="2"/>
        <v>Seth Oomen</v>
      </c>
      <c r="R7" s="234"/>
      <c r="S7" s="234"/>
      <c r="T7" s="234"/>
      <c r="U7" s="234"/>
      <c r="V7" s="234"/>
      <c r="W7" s="234"/>
      <c r="X7" s="235"/>
    </row>
    <row r="8" spans="1:25" ht="15.75" thickBot="1" x14ac:dyDescent="0.3">
      <c r="A8" s="73" t="s">
        <v>4</v>
      </c>
      <c r="B8" s="233" t="s">
        <v>123</v>
      </c>
      <c r="C8" s="230"/>
      <c r="D8" s="230"/>
      <c r="E8" s="230"/>
      <c r="F8" s="230" t="s">
        <v>141</v>
      </c>
      <c r="G8" s="230"/>
      <c r="H8" s="230">
        <v>2011</v>
      </c>
      <c r="I8" s="232"/>
      <c r="J8" s="133"/>
      <c r="K8" s="135">
        <f t="shared" si="0"/>
        <v>3</v>
      </c>
      <c r="L8" s="133">
        <f t="shared" si="1"/>
        <v>3</v>
      </c>
      <c r="M8" s="131"/>
      <c r="N8" s="131"/>
      <c r="O8" s="236">
        <v>4</v>
      </c>
      <c r="P8" s="236"/>
      <c r="Q8" s="234" t="str">
        <f t="shared" si="2"/>
        <v>Noan Piette</v>
      </c>
      <c r="R8" s="234"/>
      <c r="S8" s="234"/>
      <c r="T8" s="234"/>
      <c r="U8" s="234"/>
      <c r="V8" s="234"/>
      <c r="W8" s="234"/>
      <c r="X8" s="235"/>
    </row>
    <row r="9" spans="1:25" ht="15.75" thickBot="1" x14ac:dyDescent="0.3">
      <c r="A9" s="73" t="s">
        <v>5</v>
      </c>
      <c r="B9" s="233" t="s">
        <v>136</v>
      </c>
      <c r="C9" s="230"/>
      <c r="D9" s="230"/>
      <c r="E9" s="230"/>
      <c r="F9" s="230" t="s">
        <v>66</v>
      </c>
      <c r="G9" s="230"/>
      <c r="H9" s="230">
        <v>2010</v>
      </c>
      <c r="I9" s="232"/>
      <c r="J9" s="133"/>
      <c r="K9" s="135">
        <f t="shared" si="0"/>
        <v>2</v>
      </c>
      <c r="L9" s="133">
        <f t="shared" si="1"/>
        <v>4</v>
      </c>
      <c r="M9" s="131"/>
      <c r="N9" s="131"/>
      <c r="O9" s="236">
        <v>5</v>
      </c>
      <c r="P9" s="236"/>
      <c r="Q9" s="234" t="str">
        <f t="shared" si="2"/>
        <v>Louis Victor Lemaire</v>
      </c>
      <c r="R9" s="234"/>
      <c r="S9" s="234"/>
      <c r="T9" s="234"/>
      <c r="U9" s="234"/>
      <c r="V9" s="234"/>
      <c r="W9" s="234"/>
      <c r="X9" s="235"/>
    </row>
    <row r="10" spans="1:25" ht="15.75" thickBot="1" x14ac:dyDescent="0.3">
      <c r="A10" s="73" t="s">
        <v>6</v>
      </c>
      <c r="B10" s="233" t="s">
        <v>78</v>
      </c>
      <c r="C10" s="230"/>
      <c r="D10" s="230"/>
      <c r="E10" s="230"/>
      <c r="F10" s="230" t="s">
        <v>148</v>
      </c>
      <c r="G10" s="230"/>
      <c r="H10" s="230">
        <v>2010</v>
      </c>
      <c r="I10" s="232"/>
      <c r="J10" s="133"/>
      <c r="K10" s="135">
        <f>COUNTIF($W$16:$W$36,A10)</f>
        <v>1</v>
      </c>
      <c r="L10" s="133">
        <f>COUNTIF($X$16:$X$36,A10)</f>
        <v>5</v>
      </c>
      <c r="M10" s="131"/>
      <c r="N10" s="131"/>
      <c r="O10" s="236">
        <v>6</v>
      </c>
      <c r="P10" s="236"/>
      <c r="Q10" s="234" t="str">
        <f>B10</f>
        <v>Dag Gevers</v>
      </c>
      <c r="R10" s="234"/>
      <c r="S10" s="234"/>
      <c r="T10" s="234"/>
      <c r="U10" s="234"/>
      <c r="V10" s="234"/>
      <c r="W10" s="234"/>
      <c r="X10" s="235"/>
    </row>
    <row r="11" spans="1:25" ht="15.75" thickBot="1" x14ac:dyDescent="0.3">
      <c r="A11" s="73" t="s">
        <v>7</v>
      </c>
      <c r="B11" s="260" t="s">
        <v>145</v>
      </c>
      <c r="C11" s="231"/>
      <c r="D11" s="231"/>
      <c r="E11" s="231"/>
      <c r="F11" s="231" t="s">
        <v>149</v>
      </c>
      <c r="G11" s="231"/>
      <c r="H11" s="231">
        <v>2009</v>
      </c>
      <c r="I11" s="261"/>
      <c r="J11" s="133" t="s">
        <v>179</v>
      </c>
      <c r="K11" s="141">
        <f t="shared" si="0"/>
        <v>0</v>
      </c>
      <c r="L11" s="142">
        <f t="shared" si="1"/>
        <v>6</v>
      </c>
      <c r="M11" s="132"/>
      <c r="N11" s="132"/>
      <c r="O11" s="262">
        <v>7</v>
      </c>
      <c r="P11" s="262"/>
      <c r="Q11" s="263" t="str">
        <f t="shared" si="2"/>
        <v>Louis Van Herreweghe</v>
      </c>
      <c r="R11" s="263"/>
      <c r="S11" s="263"/>
      <c r="T11" s="263"/>
      <c r="U11" s="263"/>
      <c r="V11" s="263"/>
      <c r="W11" s="263"/>
      <c r="X11" s="264"/>
    </row>
    <row r="12" spans="1:25" x14ac:dyDescent="0.25">
      <c r="A12" s="62"/>
      <c r="B12" s="62"/>
      <c r="C12" s="62"/>
      <c r="E12" s="62"/>
      <c r="F12" s="62"/>
      <c r="G12" s="62"/>
      <c r="H12" s="62"/>
      <c r="I12" s="62"/>
      <c r="J12" s="62"/>
      <c r="K12" s="62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spans="1:25" ht="15.75" thickBot="1" x14ac:dyDescent="0.3">
      <c r="A13" s="62"/>
      <c r="B13" s="62"/>
      <c r="C13" s="62"/>
      <c r="E13" s="62"/>
      <c r="F13" s="62"/>
      <c r="G13" s="62"/>
      <c r="H13" s="62"/>
      <c r="I13" s="62"/>
      <c r="J13" s="62"/>
      <c r="K13" s="62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1:25" ht="15.75" thickBot="1" x14ac:dyDescent="0.3">
      <c r="A14" s="224" t="s">
        <v>65</v>
      </c>
      <c r="B14" s="225"/>
      <c r="C14" s="225"/>
      <c r="D14" s="225"/>
      <c r="E14" s="225"/>
      <c r="F14" s="225"/>
      <c r="G14" s="225"/>
      <c r="H14" s="226"/>
      <c r="I14" s="62"/>
      <c r="J14" s="62"/>
      <c r="K14" s="62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spans="1:25" ht="15.75" thickBot="1" x14ac:dyDescent="0.3">
      <c r="A15" s="77" t="s">
        <v>46</v>
      </c>
      <c r="B15" s="144" t="s">
        <v>48</v>
      </c>
      <c r="C15" s="77" t="s">
        <v>42</v>
      </c>
      <c r="D15" s="227" t="s">
        <v>52</v>
      </c>
      <c r="E15" s="227"/>
      <c r="F15" s="227"/>
      <c r="G15" s="227"/>
      <c r="H15" s="227"/>
      <c r="I15" s="228" t="s">
        <v>53</v>
      </c>
      <c r="J15" s="227"/>
      <c r="K15" s="224" t="s">
        <v>54</v>
      </c>
      <c r="L15" s="229"/>
      <c r="M15" s="225" t="s">
        <v>55</v>
      </c>
      <c r="N15" s="229"/>
      <c r="O15" s="225" t="s">
        <v>56</v>
      </c>
      <c r="P15" s="229"/>
      <c r="Q15" s="225" t="s">
        <v>57</v>
      </c>
      <c r="R15" s="229"/>
      <c r="S15" s="225" t="s">
        <v>58</v>
      </c>
      <c r="T15" s="226"/>
      <c r="U15" s="224" t="s">
        <v>51</v>
      </c>
      <c r="V15" s="225"/>
      <c r="W15" s="77" t="s">
        <v>49</v>
      </c>
      <c r="X15" s="77" t="s">
        <v>50</v>
      </c>
    </row>
    <row r="16" spans="1:25" x14ac:dyDescent="0.25">
      <c r="A16" s="65">
        <v>3</v>
      </c>
      <c r="B16" s="137" t="s">
        <v>67</v>
      </c>
      <c r="C16" s="177">
        <v>0.5625</v>
      </c>
      <c r="D16" s="138" t="s">
        <v>2</v>
      </c>
      <c r="E16" s="138" t="str">
        <f>VLOOKUP(D16,$A$5:$I$11,2)</f>
        <v>Thomas Vertommen</v>
      </c>
      <c r="F16" s="138" t="s">
        <v>8</v>
      </c>
      <c r="G16" s="138" t="str">
        <f>VLOOKUP(H16,$A$5:$I$11,2)</f>
        <v>Louis Victor Lemaire</v>
      </c>
      <c r="H16" s="138" t="s">
        <v>5</v>
      </c>
      <c r="I16" s="71" t="s">
        <v>6</v>
      </c>
      <c r="J16" s="138" t="str">
        <f>VLOOKUP(I16,$A$5:$I$11,2)</f>
        <v>Dag Gevers</v>
      </c>
      <c r="K16" s="81">
        <v>11</v>
      </c>
      <c r="L16" s="85">
        <v>1</v>
      </c>
      <c r="M16" s="136">
        <v>11</v>
      </c>
      <c r="N16" s="85">
        <v>7</v>
      </c>
      <c r="O16" s="136">
        <v>12</v>
      </c>
      <c r="P16" s="85">
        <v>10</v>
      </c>
      <c r="Q16" s="136"/>
      <c r="R16" s="85"/>
      <c r="S16" s="136"/>
      <c r="T16" s="83"/>
      <c r="U16" s="137">
        <f>IF(K16&gt;L16, 1, 0) + IF(M16&gt;N16, 1, 0) + IF(O16&gt;P16, 1, 0) + IF(Q16&gt;R16, 1, 0) + IF(S16&gt;T16, 1, 0)</f>
        <v>3</v>
      </c>
      <c r="V16" s="139">
        <f>IF(K16&lt;L16, 1, 0) + IF(M16&lt;N16, 1, 0) + IF(O16&lt;P16, 1, 0) + IF(Q16&lt;R16, 1, 0) + IF(S16&lt;T16, 1, 0)</f>
        <v>0</v>
      </c>
      <c r="W16" s="66" t="str">
        <f>IF(U16&gt;V16,D16,IF(U16&lt;V16,H16,""))</f>
        <v>B</v>
      </c>
      <c r="X16" s="65" t="str">
        <f>IF(U16&gt;V16,H16,IF(U16&lt;V16,D16,""))</f>
        <v>E</v>
      </c>
    </row>
    <row r="17" spans="1:24" x14ac:dyDescent="0.25">
      <c r="A17" s="66">
        <v>4</v>
      </c>
      <c r="B17" s="135" t="s">
        <v>67</v>
      </c>
      <c r="C17" s="178">
        <v>0.5625</v>
      </c>
      <c r="D17" s="133" t="s">
        <v>3</v>
      </c>
      <c r="E17" s="133" t="str">
        <f t="shared" ref="E17:E36" si="3">VLOOKUP(D17,$A$5:$I$11,2)</f>
        <v>Seth Oomen</v>
      </c>
      <c r="F17" s="133" t="s">
        <v>8</v>
      </c>
      <c r="G17" s="133" t="str">
        <f t="shared" ref="G17:G36" si="4">VLOOKUP(H17,$A$5:$I$11,2)</f>
        <v>Noan Piette</v>
      </c>
      <c r="H17" s="133" t="s">
        <v>4</v>
      </c>
      <c r="I17" s="166" t="s">
        <v>7</v>
      </c>
      <c r="J17" s="133" t="str">
        <f t="shared" ref="J17:J36" si="5">VLOOKUP(I17,$A$5:$I$11,2)</f>
        <v>Louis Van Herreweghe</v>
      </c>
      <c r="K17" s="82">
        <v>11</v>
      </c>
      <c r="L17" s="87">
        <v>7</v>
      </c>
      <c r="M17" s="131">
        <v>11</v>
      </c>
      <c r="N17" s="87">
        <v>3</v>
      </c>
      <c r="O17" s="131">
        <v>11</v>
      </c>
      <c r="P17" s="87">
        <v>7</v>
      </c>
      <c r="Q17" s="131"/>
      <c r="R17" s="87"/>
      <c r="S17" s="131"/>
      <c r="T17" s="84"/>
      <c r="U17" s="135">
        <f t="shared" ref="U17:U36" si="6">IF(K17&gt;L17, 1, 0) + IF(M17&gt;N17, 1, 0) + IF(O17&gt;P17, 1, 0) + IF(Q17&gt;R17, 1, 0) + IF(S17&gt;T17, 1, 0)</f>
        <v>3</v>
      </c>
      <c r="V17" s="134">
        <f t="shared" ref="V17:V36" si="7">IF(K17&lt;L17, 1, 0) + IF(M17&lt;N17, 1, 0) + IF(O17&lt;P17, 1, 0) + IF(Q17&lt;R17, 1, 0) + IF(S17&lt;T17, 1, 0)</f>
        <v>0</v>
      </c>
      <c r="W17" s="66" t="str">
        <f t="shared" ref="W17:W36" si="8">IF(U17&gt;V17,D17,IF(U17&lt;V17,H17,""))</f>
        <v>C</v>
      </c>
      <c r="X17" s="66" t="str">
        <f t="shared" ref="X17:X36" si="9">IF(U17&gt;V17,H17,IF(U17&lt;V17,D17,""))</f>
        <v>D</v>
      </c>
    </row>
    <row r="18" spans="1:24" x14ac:dyDescent="0.25">
      <c r="A18" s="66">
        <v>3</v>
      </c>
      <c r="B18" s="135" t="s">
        <v>67</v>
      </c>
      <c r="C18" s="178">
        <v>0.57986111111111105</v>
      </c>
      <c r="D18" s="133" t="s">
        <v>1</v>
      </c>
      <c r="E18" s="133" t="str">
        <f t="shared" si="3"/>
        <v>Maxime Degive</v>
      </c>
      <c r="F18" s="133" t="s">
        <v>8</v>
      </c>
      <c r="G18" s="133" t="str">
        <f t="shared" si="4"/>
        <v>Dag Gevers</v>
      </c>
      <c r="H18" s="133" t="s">
        <v>6</v>
      </c>
      <c r="I18" s="166" t="s">
        <v>4</v>
      </c>
      <c r="J18" s="133" t="str">
        <f t="shared" si="5"/>
        <v>Noan Piette</v>
      </c>
      <c r="K18" s="82">
        <v>11</v>
      </c>
      <c r="L18" s="87">
        <v>2</v>
      </c>
      <c r="M18" s="131">
        <v>11</v>
      </c>
      <c r="N18" s="87">
        <v>3</v>
      </c>
      <c r="O18" s="131">
        <v>11</v>
      </c>
      <c r="P18" s="87">
        <v>2</v>
      </c>
      <c r="Q18" s="131"/>
      <c r="R18" s="87"/>
      <c r="S18" s="131"/>
      <c r="T18" s="84"/>
      <c r="U18" s="135">
        <f t="shared" si="6"/>
        <v>3</v>
      </c>
      <c r="V18" s="134">
        <f t="shared" si="7"/>
        <v>0</v>
      </c>
      <c r="W18" s="66" t="str">
        <f t="shared" si="8"/>
        <v>A</v>
      </c>
      <c r="X18" s="66" t="str">
        <f t="shared" si="9"/>
        <v>F</v>
      </c>
    </row>
    <row r="19" spans="1:24" x14ac:dyDescent="0.25">
      <c r="A19" s="66">
        <v>4</v>
      </c>
      <c r="B19" s="135" t="s">
        <v>67</v>
      </c>
      <c r="C19" s="178">
        <v>0.57986111111111105</v>
      </c>
      <c r="D19" s="133" t="s">
        <v>2</v>
      </c>
      <c r="E19" s="133" t="str">
        <f t="shared" si="3"/>
        <v>Thomas Vertommen</v>
      </c>
      <c r="F19" s="133" t="s">
        <v>8</v>
      </c>
      <c r="G19" s="133" t="str">
        <f t="shared" si="4"/>
        <v>Seth Oomen</v>
      </c>
      <c r="H19" s="133" t="s">
        <v>3</v>
      </c>
      <c r="I19" s="166" t="s">
        <v>5</v>
      </c>
      <c r="J19" s="133" t="str">
        <f t="shared" si="5"/>
        <v>Louis Victor Lemaire</v>
      </c>
      <c r="K19" s="82">
        <v>9</v>
      </c>
      <c r="L19" s="87">
        <v>11</v>
      </c>
      <c r="M19" s="131">
        <v>6</v>
      </c>
      <c r="N19" s="87">
        <v>11</v>
      </c>
      <c r="O19" s="131">
        <v>8</v>
      </c>
      <c r="P19" s="87">
        <v>11</v>
      </c>
      <c r="Q19" s="131"/>
      <c r="R19" s="87"/>
      <c r="S19" s="131"/>
      <c r="T19" s="84"/>
      <c r="U19" s="135">
        <f t="shared" si="6"/>
        <v>0</v>
      </c>
      <c r="V19" s="134">
        <f t="shared" si="7"/>
        <v>3</v>
      </c>
      <c r="W19" s="66" t="str">
        <f t="shared" si="8"/>
        <v>C</v>
      </c>
      <c r="X19" s="66" t="str">
        <f t="shared" si="9"/>
        <v>B</v>
      </c>
    </row>
    <row r="20" spans="1:24" x14ac:dyDescent="0.25">
      <c r="A20" s="66">
        <v>3</v>
      </c>
      <c r="B20" s="135" t="s">
        <v>67</v>
      </c>
      <c r="C20" s="178">
        <v>0.59722222222222221</v>
      </c>
      <c r="D20" s="133" t="s">
        <v>5</v>
      </c>
      <c r="E20" s="133" t="str">
        <f t="shared" si="3"/>
        <v>Louis Victor Lemaire</v>
      </c>
      <c r="F20" s="133" t="s">
        <v>8</v>
      </c>
      <c r="G20" s="133" t="str">
        <f t="shared" si="4"/>
        <v>Louis Van Herreweghe</v>
      </c>
      <c r="H20" s="133" t="s">
        <v>7</v>
      </c>
      <c r="I20" s="166" t="s">
        <v>2</v>
      </c>
      <c r="J20" s="133" t="str">
        <f t="shared" si="5"/>
        <v>Thomas Vertommen</v>
      </c>
      <c r="K20" s="82" t="s">
        <v>179</v>
      </c>
      <c r="L20" s="87"/>
      <c r="M20" s="131"/>
      <c r="N20" s="87"/>
      <c r="O20" s="131"/>
      <c r="P20" s="87"/>
      <c r="Q20" s="131"/>
      <c r="R20" s="87"/>
      <c r="S20" s="131"/>
      <c r="T20" s="84"/>
      <c r="U20" s="135">
        <v>3</v>
      </c>
      <c r="V20" s="134">
        <f t="shared" si="7"/>
        <v>0</v>
      </c>
      <c r="W20" s="66" t="str">
        <f t="shared" si="8"/>
        <v>E</v>
      </c>
      <c r="X20" s="66" t="str">
        <f t="shared" si="9"/>
        <v>G</v>
      </c>
    </row>
    <row r="21" spans="1:24" x14ac:dyDescent="0.25">
      <c r="A21" s="66">
        <v>4</v>
      </c>
      <c r="B21" s="135" t="s">
        <v>67</v>
      </c>
      <c r="C21" s="178">
        <v>0.59722222222222221</v>
      </c>
      <c r="D21" s="133" t="s">
        <v>4</v>
      </c>
      <c r="E21" s="133" t="str">
        <f t="shared" si="3"/>
        <v>Noan Piette</v>
      </c>
      <c r="F21" s="133" t="s">
        <v>8</v>
      </c>
      <c r="G21" s="133" t="str">
        <f t="shared" si="4"/>
        <v>Maxime Degive</v>
      </c>
      <c r="H21" s="133" t="s">
        <v>1</v>
      </c>
      <c r="I21" s="166" t="s">
        <v>3</v>
      </c>
      <c r="J21" s="133" t="str">
        <f t="shared" si="5"/>
        <v>Seth Oomen</v>
      </c>
      <c r="K21" s="82">
        <v>2</v>
      </c>
      <c r="L21" s="87">
        <v>11</v>
      </c>
      <c r="M21" s="131">
        <v>11</v>
      </c>
      <c r="N21" s="87">
        <v>13</v>
      </c>
      <c r="O21" s="131">
        <v>7</v>
      </c>
      <c r="P21" s="87">
        <v>11</v>
      </c>
      <c r="Q21" s="131"/>
      <c r="R21" s="87"/>
      <c r="S21" s="131"/>
      <c r="T21" s="84"/>
      <c r="U21" s="135">
        <f t="shared" si="6"/>
        <v>0</v>
      </c>
      <c r="V21" s="134">
        <f t="shared" si="7"/>
        <v>3</v>
      </c>
      <c r="W21" s="66" t="str">
        <f t="shared" si="8"/>
        <v>A</v>
      </c>
      <c r="X21" s="66" t="str">
        <f t="shared" si="9"/>
        <v>D</v>
      </c>
    </row>
    <row r="22" spans="1:24" x14ac:dyDescent="0.25">
      <c r="A22" s="66">
        <v>3</v>
      </c>
      <c r="B22" s="135" t="s">
        <v>67</v>
      </c>
      <c r="C22" s="178">
        <v>0.61458333333333337</v>
      </c>
      <c r="D22" s="133" t="s">
        <v>7</v>
      </c>
      <c r="E22" s="133" t="str">
        <f t="shared" si="3"/>
        <v>Louis Van Herreweghe</v>
      </c>
      <c r="F22" s="133" t="s">
        <v>8</v>
      </c>
      <c r="G22" s="133" t="str">
        <f t="shared" si="4"/>
        <v>Thomas Vertommen</v>
      </c>
      <c r="H22" s="133" t="s">
        <v>2</v>
      </c>
      <c r="I22" s="166" t="s">
        <v>1</v>
      </c>
      <c r="J22" s="133" t="str">
        <f t="shared" si="5"/>
        <v>Maxime Degive</v>
      </c>
      <c r="K22" s="82"/>
      <c r="L22" s="87" t="s">
        <v>179</v>
      </c>
      <c r="M22" s="131"/>
      <c r="N22" s="87"/>
      <c r="O22" s="131"/>
      <c r="P22" s="87"/>
      <c r="Q22" s="131"/>
      <c r="R22" s="87"/>
      <c r="S22" s="131"/>
      <c r="T22" s="84"/>
      <c r="U22" s="135">
        <f t="shared" si="6"/>
        <v>0</v>
      </c>
      <c r="V22" s="134">
        <v>3</v>
      </c>
      <c r="W22" s="66" t="str">
        <f t="shared" si="8"/>
        <v>B</v>
      </c>
      <c r="X22" s="66" t="str">
        <f t="shared" si="9"/>
        <v>G</v>
      </c>
    </row>
    <row r="23" spans="1:24" x14ac:dyDescent="0.25">
      <c r="A23" s="66">
        <v>4</v>
      </c>
      <c r="B23" s="135" t="s">
        <v>67</v>
      </c>
      <c r="C23" s="178">
        <v>0.61458333333333337</v>
      </c>
      <c r="D23" s="133" t="s">
        <v>6</v>
      </c>
      <c r="E23" s="133" t="str">
        <f t="shared" si="3"/>
        <v>Dag Gevers</v>
      </c>
      <c r="F23" s="133" t="s">
        <v>8</v>
      </c>
      <c r="G23" s="133" t="str">
        <f t="shared" si="4"/>
        <v>Seth Oomen</v>
      </c>
      <c r="H23" s="133" t="s">
        <v>3</v>
      </c>
      <c r="I23" s="166" t="s">
        <v>4</v>
      </c>
      <c r="J23" s="133" t="str">
        <f t="shared" si="5"/>
        <v>Noan Piette</v>
      </c>
      <c r="K23" s="82">
        <v>4</v>
      </c>
      <c r="L23" s="87">
        <v>11</v>
      </c>
      <c r="M23" s="131">
        <v>9</v>
      </c>
      <c r="N23" s="87">
        <v>11</v>
      </c>
      <c r="O23" s="131">
        <v>7</v>
      </c>
      <c r="P23" s="87">
        <v>11</v>
      </c>
      <c r="Q23" s="131"/>
      <c r="R23" s="87"/>
      <c r="S23" s="131"/>
      <c r="T23" s="84"/>
      <c r="U23" s="135">
        <f t="shared" si="6"/>
        <v>0</v>
      </c>
      <c r="V23" s="134">
        <f t="shared" si="7"/>
        <v>3</v>
      </c>
      <c r="W23" s="66" t="str">
        <f t="shared" si="8"/>
        <v>C</v>
      </c>
      <c r="X23" s="66" t="str">
        <f t="shared" si="9"/>
        <v>F</v>
      </c>
    </row>
    <row r="24" spans="1:24" x14ac:dyDescent="0.25">
      <c r="A24" s="66">
        <v>3</v>
      </c>
      <c r="B24" s="135" t="s">
        <v>67</v>
      </c>
      <c r="C24" s="178">
        <v>0.63194444444444442</v>
      </c>
      <c r="D24" s="133" t="s">
        <v>5</v>
      </c>
      <c r="E24" s="133" t="str">
        <f t="shared" si="3"/>
        <v>Louis Victor Lemaire</v>
      </c>
      <c r="F24" s="133" t="s">
        <v>8</v>
      </c>
      <c r="G24" s="133" t="str">
        <f t="shared" si="4"/>
        <v>Noan Piette</v>
      </c>
      <c r="H24" s="133" t="s">
        <v>4</v>
      </c>
      <c r="I24" s="166" t="s">
        <v>2</v>
      </c>
      <c r="J24" s="133" t="str">
        <f t="shared" si="5"/>
        <v>Thomas Vertommen</v>
      </c>
      <c r="K24" s="82">
        <v>11</v>
      </c>
      <c r="L24" s="87">
        <v>8</v>
      </c>
      <c r="M24" s="131">
        <v>12</v>
      </c>
      <c r="N24" s="87">
        <v>14</v>
      </c>
      <c r="O24" s="131">
        <v>11</v>
      </c>
      <c r="P24" s="87">
        <v>13</v>
      </c>
      <c r="Q24" s="131">
        <v>5</v>
      </c>
      <c r="R24" s="87">
        <v>11</v>
      </c>
      <c r="S24" s="131"/>
      <c r="T24" s="84"/>
      <c r="U24" s="135">
        <f t="shared" si="6"/>
        <v>1</v>
      </c>
      <c r="V24" s="134">
        <f t="shared" si="7"/>
        <v>3</v>
      </c>
      <c r="W24" s="66" t="str">
        <f t="shared" si="8"/>
        <v>D</v>
      </c>
      <c r="X24" s="66" t="str">
        <f t="shared" si="9"/>
        <v>E</v>
      </c>
    </row>
    <row r="25" spans="1:24" x14ac:dyDescent="0.25">
      <c r="A25" s="66">
        <v>4</v>
      </c>
      <c r="B25" s="135" t="s">
        <v>67</v>
      </c>
      <c r="C25" s="178">
        <v>0.63194444444444442</v>
      </c>
      <c r="D25" s="133" t="s">
        <v>1</v>
      </c>
      <c r="E25" s="133" t="str">
        <f t="shared" si="3"/>
        <v>Maxime Degive</v>
      </c>
      <c r="F25" s="133" t="s">
        <v>8</v>
      </c>
      <c r="G25" s="133" t="str">
        <f t="shared" si="4"/>
        <v>Louis Van Herreweghe</v>
      </c>
      <c r="H25" s="133" t="s">
        <v>7</v>
      </c>
      <c r="I25" s="166" t="s">
        <v>6</v>
      </c>
      <c r="J25" s="133" t="str">
        <f t="shared" si="5"/>
        <v>Dag Gevers</v>
      </c>
      <c r="K25" s="82" t="s">
        <v>179</v>
      </c>
      <c r="L25" s="87"/>
      <c r="M25" s="131"/>
      <c r="N25" s="87"/>
      <c r="O25" s="131"/>
      <c r="P25" s="87"/>
      <c r="Q25" s="131"/>
      <c r="R25" s="87"/>
      <c r="S25" s="131"/>
      <c r="T25" s="84"/>
      <c r="U25" s="135">
        <v>3</v>
      </c>
      <c r="V25" s="134">
        <f t="shared" si="7"/>
        <v>0</v>
      </c>
      <c r="W25" s="66" t="str">
        <f t="shared" si="8"/>
        <v>A</v>
      </c>
      <c r="X25" s="66" t="str">
        <f t="shared" si="9"/>
        <v>G</v>
      </c>
    </row>
    <row r="26" spans="1:24" x14ac:dyDescent="0.25">
      <c r="A26" s="66">
        <v>3</v>
      </c>
      <c r="B26" s="135" t="s">
        <v>67</v>
      </c>
      <c r="C26" s="178">
        <v>0.64930555555555558</v>
      </c>
      <c r="D26" s="133" t="s">
        <v>2</v>
      </c>
      <c r="E26" s="133" t="str">
        <f t="shared" si="3"/>
        <v>Thomas Vertommen</v>
      </c>
      <c r="F26" s="133" t="s">
        <v>8</v>
      </c>
      <c r="G26" s="133" t="str">
        <f t="shared" si="4"/>
        <v>Dag Gevers</v>
      </c>
      <c r="H26" s="133" t="s">
        <v>6</v>
      </c>
      <c r="I26" s="166" t="s">
        <v>1</v>
      </c>
      <c r="J26" s="133" t="str">
        <f t="shared" si="5"/>
        <v>Maxime Degive</v>
      </c>
      <c r="K26" s="82">
        <v>11</v>
      </c>
      <c r="L26" s="87">
        <v>3</v>
      </c>
      <c r="M26" s="131">
        <v>11</v>
      </c>
      <c r="N26" s="87">
        <v>4</v>
      </c>
      <c r="O26" s="131">
        <v>11</v>
      </c>
      <c r="P26" s="87">
        <v>3</v>
      </c>
      <c r="Q26" s="131"/>
      <c r="R26" s="87"/>
      <c r="S26" s="131"/>
      <c r="T26" s="84"/>
      <c r="U26" s="135">
        <f t="shared" si="6"/>
        <v>3</v>
      </c>
      <c r="V26" s="134">
        <f t="shared" si="7"/>
        <v>0</v>
      </c>
      <c r="W26" s="66" t="str">
        <f t="shared" si="8"/>
        <v>B</v>
      </c>
      <c r="X26" s="66" t="str">
        <f t="shared" si="9"/>
        <v>F</v>
      </c>
    </row>
    <row r="27" spans="1:24" x14ac:dyDescent="0.25">
      <c r="A27" s="66">
        <v>4</v>
      </c>
      <c r="B27" s="135" t="s">
        <v>67</v>
      </c>
      <c r="C27" s="178">
        <v>0.64930555555555558</v>
      </c>
      <c r="D27" s="133" t="s">
        <v>3</v>
      </c>
      <c r="E27" s="133" t="str">
        <f t="shared" si="3"/>
        <v>Seth Oomen</v>
      </c>
      <c r="F27" s="133" t="s">
        <v>8</v>
      </c>
      <c r="G27" s="133" t="str">
        <f t="shared" si="4"/>
        <v>Louis Victor Lemaire</v>
      </c>
      <c r="H27" s="133" t="s">
        <v>5</v>
      </c>
      <c r="I27" s="166" t="s">
        <v>7</v>
      </c>
      <c r="J27" s="133" t="str">
        <f t="shared" si="5"/>
        <v>Louis Van Herreweghe</v>
      </c>
      <c r="K27" s="82">
        <v>11</v>
      </c>
      <c r="L27" s="87">
        <v>5</v>
      </c>
      <c r="M27" s="131">
        <v>11</v>
      </c>
      <c r="N27" s="87">
        <v>4</v>
      </c>
      <c r="O27" s="131">
        <v>11</v>
      </c>
      <c r="P27" s="87">
        <v>6</v>
      </c>
      <c r="Q27" s="131"/>
      <c r="R27" s="87"/>
      <c r="S27" s="131"/>
      <c r="T27" s="84"/>
      <c r="U27" s="135">
        <f t="shared" si="6"/>
        <v>3</v>
      </c>
      <c r="V27" s="134">
        <f t="shared" si="7"/>
        <v>0</v>
      </c>
      <c r="W27" s="66" t="str">
        <f t="shared" si="8"/>
        <v>C</v>
      </c>
      <c r="X27" s="66" t="str">
        <f t="shared" si="9"/>
        <v>E</v>
      </c>
    </row>
    <row r="28" spans="1:24" x14ac:dyDescent="0.25">
      <c r="A28" s="66">
        <v>3</v>
      </c>
      <c r="B28" s="135" t="s">
        <v>67</v>
      </c>
      <c r="C28" s="178">
        <v>0.66666666666666663</v>
      </c>
      <c r="D28" s="133" t="s">
        <v>4</v>
      </c>
      <c r="E28" s="133" t="str">
        <f t="shared" si="3"/>
        <v>Noan Piette</v>
      </c>
      <c r="F28" s="133" t="s">
        <v>8</v>
      </c>
      <c r="G28" s="133" t="str">
        <f t="shared" si="4"/>
        <v>Thomas Vertommen</v>
      </c>
      <c r="H28" s="133" t="s">
        <v>2</v>
      </c>
      <c r="I28" s="166" t="s">
        <v>3</v>
      </c>
      <c r="J28" s="133" t="str">
        <f t="shared" si="5"/>
        <v>Seth Oomen</v>
      </c>
      <c r="K28" s="82">
        <v>6</v>
      </c>
      <c r="L28" s="87">
        <v>11</v>
      </c>
      <c r="M28" s="131">
        <v>5</v>
      </c>
      <c r="N28" s="87">
        <v>11</v>
      </c>
      <c r="O28" s="131">
        <v>2</v>
      </c>
      <c r="P28" s="87">
        <v>11</v>
      </c>
      <c r="Q28" s="131"/>
      <c r="R28" s="87"/>
      <c r="S28" s="131"/>
      <c r="T28" s="84"/>
      <c r="U28" s="135">
        <f t="shared" si="6"/>
        <v>0</v>
      </c>
      <c r="V28" s="134">
        <f t="shared" si="7"/>
        <v>3</v>
      </c>
      <c r="W28" s="66" t="str">
        <f t="shared" si="8"/>
        <v>B</v>
      </c>
      <c r="X28" s="66" t="str">
        <f t="shared" si="9"/>
        <v>D</v>
      </c>
    </row>
    <row r="29" spans="1:24" x14ac:dyDescent="0.25">
      <c r="A29" s="66">
        <v>4</v>
      </c>
      <c r="B29" s="135" t="s">
        <v>67</v>
      </c>
      <c r="C29" s="178">
        <v>0.66666666666666663</v>
      </c>
      <c r="D29" s="133" t="s">
        <v>6</v>
      </c>
      <c r="E29" s="133" t="str">
        <f t="shared" si="3"/>
        <v>Dag Gevers</v>
      </c>
      <c r="F29" s="133" t="s">
        <v>8</v>
      </c>
      <c r="G29" s="133" t="str">
        <f t="shared" si="4"/>
        <v>Louis Van Herreweghe</v>
      </c>
      <c r="H29" s="133" t="s">
        <v>7</v>
      </c>
      <c r="I29" s="166" t="s">
        <v>5</v>
      </c>
      <c r="J29" s="133" t="str">
        <f t="shared" si="5"/>
        <v>Louis Victor Lemaire</v>
      </c>
      <c r="K29" s="82" t="s">
        <v>179</v>
      </c>
      <c r="L29" s="87"/>
      <c r="M29" s="131"/>
      <c r="N29" s="87"/>
      <c r="O29" s="131"/>
      <c r="P29" s="87"/>
      <c r="Q29" s="131"/>
      <c r="R29" s="87"/>
      <c r="S29" s="131"/>
      <c r="T29" s="84"/>
      <c r="U29" s="135">
        <v>3</v>
      </c>
      <c r="V29" s="134">
        <f t="shared" si="7"/>
        <v>0</v>
      </c>
      <c r="W29" s="66" t="str">
        <f t="shared" si="8"/>
        <v>F</v>
      </c>
      <c r="X29" s="66" t="str">
        <f t="shared" si="9"/>
        <v>G</v>
      </c>
    </row>
    <row r="30" spans="1:24" x14ac:dyDescent="0.25">
      <c r="A30" s="66">
        <v>3</v>
      </c>
      <c r="B30" s="135" t="s">
        <v>67</v>
      </c>
      <c r="C30" s="178">
        <v>0.68402777777777779</v>
      </c>
      <c r="D30" s="133" t="s">
        <v>5</v>
      </c>
      <c r="E30" s="133" t="str">
        <f t="shared" si="3"/>
        <v>Louis Victor Lemaire</v>
      </c>
      <c r="F30" s="133" t="s">
        <v>8</v>
      </c>
      <c r="G30" s="133" t="str">
        <f t="shared" si="4"/>
        <v>Maxime Degive</v>
      </c>
      <c r="H30" s="133" t="s">
        <v>1</v>
      </c>
      <c r="I30" s="166" t="s">
        <v>2</v>
      </c>
      <c r="J30" s="133" t="str">
        <f t="shared" si="5"/>
        <v>Thomas Vertommen</v>
      </c>
      <c r="K30" s="82">
        <v>3</v>
      </c>
      <c r="L30" s="87">
        <v>11</v>
      </c>
      <c r="M30" s="131">
        <v>10</v>
      </c>
      <c r="N30" s="87">
        <v>12</v>
      </c>
      <c r="O30" s="131">
        <v>5</v>
      </c>
      <c r="P30" s="87">
        <v>11</v>
      </c>
      <c r="Q30" s="131"/>
      <c r="R30" s="87"/>
      <c r="S30" s="131"/>
      <c r="T30" s="84"/>
      <c r="U30" s="135">
        <f t="shared" si="6"/>
        <v>0</v>
      </c>
      <c r="V30" s="134">
        <f t="shared" si="7"/>
        <v>3</v>
      </c>
      <c r="W30" s="66" t="str">
        <f t="shared" si="8"/>
        <v>A</v>
      </c>
      <c r="X30" s="66" t="str">
        <f t="shared" si="9"/>
        <v>E</v>
      </c>
    </row>
    <row r="31" spans="1:24" x14ac:dyDescent="0.25">
      <c r="A31" s="66">
        <v>4</v>
      </c>
      <c r="B31" s="135" t="s">
        <v>67</v>
      </c>
      <c r="C31" s="178">
        <v>0.68402777777777779</v>
      </c>
      <c r="D31" s="133" t="s">
        <v>7</v>
      </c>
      <c r="E31" s="133" t="str">
        <f t="shared" si="3"/>
        <v>Louis Van Herreweghe</v>
      </c>
      <c r="F31" s="133" t="s">
        <v>8</v>
      </c>
      <c r="G31" s="133" t="str">
        <f t="shared" si="4"/>
        <v>Seth Oomen</v>
      </c>
      <c r="H31" s="133" t="s">
        <v>3</v>
      </c>
      <c r="I31" s="166" t="s">
        <v>4</v>
      </c>
      <c r="J31" s="133" t="str">
        <f t="shared" si="5"/>
        <v>Noan Piette</v>
      </c>
      <c r="K31" s="82"/>
      <c r="L31" s="87" t="s">
        <v>179</v>
      </c>
      <c r="M31" s="131"/>
      <c r="N31" s="87"/>
      <c r="O31" s="131"/>
      <c r="P31" s="87"/>
      <c r="Q31" s="131"/>
      <c r="R31" s="87"/>
      <c r="S31" s="131"/>
      <c r="T31" s="84"/>
      <c r="U31" s="135">
        <f t="shared" si="6"/>
        <v>0</v>
      </c>
      <c r="V31" s="134">
        <v>3</v>
      </c>
      <c r="W31" s="66" t="str">
        <f t="shared" si="8"/>
        <v>C</v>
      </c>
      <c r="X31" s="66" t="str">
        <f t="shared" si="9"/>
        <v>G</v>
      </c>
    </row>
    <row r="32" spans="1:24" x14ac:dyDescent="0.25">
      <c r="A32" s="66">
        <v>3</v>
      </c>
      <c r="B32" s="135" t="s">
        <v>67</v>
      </c>
      <c r="C32" s="178">
        <v>0.70138888888888884</v>
      </c>
      <c r="D32" s="133" t="s">
        <v>4</v>
      </c>
      <c r="E32" s="133" t="str">
        <f t="shared" si="3"/>
        <v>Noan Piette</v>
      </c>
      <c r="F32" s="133" t="s">
        <v>8</v>
      </c>
      <c r="G32" s="133" t="str">
        <f t="shared" si="4"/>
        <v>Dag Gevers</v>
      </c>
      <c r="H32" s="133" t="s">
        <v>6</v>
      </c>
      <c r="I32" s="166" t="s">
        <v>5</v>
      </c>
      <c r="J32" s="133" t="str">
        <f t="shared" si="5"/>
        <v>Louis Victor Lemaire</v>
      </c>
      <c r="K32" s="82">
        <v>11</v>
      </c>
      <c r="L32" s="87">
        <v>6</v>
      </c>
      <c r="M32" s="131">
        <v>11</v>
      </c>
      <c r="N32" s="87">
        <v>4</v>
      </c>
      <c r="O32" s="131">
        <v>11</v>
      </c>
      <c r="P32" s="87">
        <v>5</v>
      </c>
      <c r="Q32" s="131"/>
      <c r="R32" s="87"/>
      <c r="S32" s="131"/>
      <c r="T32" s="84"/>
      <c r="U32" s="135">
        <f t="shared" si="6"/>
        <v>3</v>
      </c>
      <c r="V32" s="134">
        <f t="shared" si="7"/>
        <v>0</v>
      </c>
      <c r="W32" s="66" t="str">
        <f t="shared" si="8"/>
        <v>D</v>
      </c>
      <c r="X32" s="66" t="str">
        <f t="shared" si="9"/>
        <v>F</v>
      </c>
    </row>
    <row r="33" spans="1:25" x14ac:dyDescent="0.25">
      <c r="A33" s="66">
        <v>4</v>
      </c>
      <c r="B33" s="135" t="s">
        <v>67</v>
      </c>
      <c r="C33" s="178">
        <v>0.70138888888888884</v>
      </c>
      <c r="D33" s="133" t="s">
        <v>1</v>
      </c>
      <c r="E33" s="133" t="str">
        <f t="shared" si="3"/>
        <v>Maxime Degive</v>
      </c>
      <c r="F33" s="133" t="s">
        <v>8</v>
      </c>
      <c r="G33" s="133" t="str">
        <f t="shared" si="4"/>
        <v>Thomas Vertommen</v>
      </c>
      <c r="H33" s="133" t="s">
        <v>2</v>
      </c>
      <c r="I33" s="166" t="s">
        <v>7</v>
      </c>
      <c r="J33" s="133" t="str">
        <f t="shared" si="5"/>
        <v>Louis Van Herreweghe</v>
      </c>
      <c r="K33" s="82">
        <v>9</v>
      </c>
      <c r="L33" s="87">
        <v>11</v>
      </c>
      <c r="M33" s="131">
        <v>11</v>
      </c>
      <c r="N33" s="87">
        <v>3</v>
      </c>
      <c r="O33" s="131">
        <v>9</v>
      </c>
      <c r="P33" s="87">
        <v>11</v>
      </c>
      <c r="Q33" s="131">
        <v>8</v>
      </c>
      <c r="R33" s="87">
        <v>11</v>
      </c>
      <c r="S33" s="131"/>
      <c r="T33" s="84"/>
      <c r="U33" s="135">
        <f t="shared" si="6"/>
        <v>1</v>
      </c>
      <c r="V33" s="134">
        <f t="shared" si="7"/>
        <v>3</v>
      </c>
      <c r="W33" s="66" t="str">
        <f t="shared" si="8"/>
        <v>B</v>
      </c>
      <c r="X33" s="66" t="str">
        <f t="shared" si="9"/>
        <v>A</v>
      </c>
    </row>
    <row r="34" spans="1:25" x14ac:dyDescent="0.25">
      <c r="A34" s="66">
        <v>3</v>
      </c>
      <c r="B34" s="135" t="s">
        <v>67</v>
      </c>
      <c r="C34" s="178">
        <v>0.71875</v>
      </c>
      <c r="D34" s="133" t="s">
        <v>6</v>
      </c>
      <c r="E34" s="133" t="str">
        <f t="shared" si="3"/>
        <v>Dag Gevers</v>
      </c>
      <c r="F34" s="133" t="s">
        <v>8</v>
      </c>
      <c r="G34" s="133" t="str">
        <f t="shared" si="4"/>
        <v>Louis Victor Lemaire</v>
      </c>
      <c r="H34" s="133" t="s">
        <v>5</v>
      </c>
      <c r="I34" s="166" t="s">
        <v>1</v>
      </c>
      <c r="J34" s="133" t="str">
        <f t="shared" si="5"/>
        <v>Maxime Degive</v>
      </c>
      <c r="K34" s="82">
        <v>5</v>
      </c>
      <c r="L34" s="87">
        <v>11</v>
      </c>
      <c r="M34" s="131">
        <v>11</v>
      </c>
      <c r="N34" s="87">
        <v>13</v>
      </c>
      <c r="O34" s="131">
        <v>8</v>
      </c>
      <c r="P34" s="87">
        <v>11</v>
      </c>
      <c r="Q34" s="131"/>
      <c r="R34" s="87"/>
      <c r="S34" s="131"/>
      <c r="T34" s="84"/>
      <c r="U34" s="135">
        <f t="shared" si="6"/>
        <v>0</v>
      </c>
      <c r="V34" s="134">
        <f t="shared" si="7"/>
        <v>3</v>
      </c>
      <c r="W34" s="66" t="str">
        <f t="shared" si="8"/>
        <v>E</v>
      </c>
      <c r="X34" s="66" t="str">
        <f t="shared" si="9"/>
        <v>F</v>
      </c>
    </row>
    <row r="35" spans="1:25" x14ac:dyDescent="0.25">
      <c r="A35" s="66">
        <v>4</v>
      </c>
      <c r="B35" s="135" t="s">
        <v>67</v>
      </c>
      <c r="C35" s="178">
        <v>0.71875</v>
      </c>
      <c r="D35" s="133" t="s">
        <v>7</v>
      </c>
      <c r="E35" s="133" t="str">
        <f t="shared" si="3"/>
        <v>Louis Van Herreweghe</v>
      </c>
      <c r="F35" s="133" t="s">
        <v>8</v>
      </c>
      <c r="G35" s="133" t="str">
        <f t="shared" si="4"/>
        <v>Noan Piette</v>
      </c>
      <c r="H35" s="133" t="s">
        <v>4</v>
      </c>
      <c r="I35" s="166" t="s">
        <v>3</v>
      </c>
      <c r="J35" s="133" t="str">
        <f t="shared" si="5"/>
        <v>Seth Oomen</v>
      </c>
      <c r="K35" s="82"/>
      <c r="L35" s="87" t="s">
        <v>179</v>
      </c>
      <c r="M35" s="131"/>
      <c r="N35" s="87"/>
      <c r="O35" s="131"/>
      <c r="P35" s="87"/>
      <c r="Q35" s="131"/>
      <c r="R35" s="87"/>
      <c r="S35" s="131"/>
      <c r="T35" s="84"/>
      <c r="U35" s="135">
        <f t="shared" si="6"/>
        <v>0</v>
      </c>
      <c r="V35" s="134">
        <v>3</v>
      </c>
      <c r="W35" s="66" t="str">
        <f t="shared" si="8"/>
        <v>D</v>
      </c>
      <c r="X35" s="66" t="str">
        <f t="shared" si="9"/>
        <v>G</v>
      </c>
    </row>
    <row r="36" spans="1:25" ht="15.75" thickBot="1" x14ac:dyDescent="0.3">
      <c r="A36" s="67">
        <v>3</v>
      </c>
      <c r="B36" s="141" t="s">
        <v>67</v>
      </c>
      <c r="C36" s="179">
        <v>0.73611111111111116</v>
      </c>
      <c r="D36" s="142" t="s">
        <v>3</v>
      </c>
      <c r="E36" s="142" t="str">
        <f t="shared" si="3"/>
        <v>Seth Oomen</v>
      </c>
      <c r="F36" s="142" t="s">
        <v>8</v>
      </c>
      <c r="G36" s="142" t="str">
        <f t="shared" si="4"/>
        <v>Maxime Degive</v>
      </c>
      <c r="H36" s="142" t="s">
        <v>1</v>
      </c>
      <c r="I36" s="169" t="s">
        <v>6</v>
      </c>
      <c r="J36" s="142" t="str">
        <f t="shared" si="5"/>
        <v>Dag Gevers</v>
      </c>
      <c r="K36" s="89">
        <v>9</v>
      </c>
      <c r="L36" s="88">
        <v>11</v>
      </c>
      <c r="M36" s="132">
        <v>8</v>
      </c>
      <c r="N36" s="88">
        <v>11</v>
      </c>
      <c r="O36" s="132">
        <v>13</v>
      </c>
      <c r="P36" s="88">
        <v>11</v>
      </c>
      <c r="Q36" s="132">
        <v>6</v>
      </c>
      <c r="R36" s="88">
        <v>11</v>
      </c>
      <c r="S36" s="132"/>
      <c r="T36" s="90"/>
      <c r="U36" s="141">
        <f t="shared" si="6"/>
        <v>1</v>
      </c>
      <c r="V36" s="143">
        <f t="shared" si="7"/>
        <v>3</v>
      </c>
      <c r="W36" s="67" t="str">
        <f t="shared" si="8"/>
        <v>A</v>
      </c>
      <c r="X36" s="67" t="str">
        <f t="shared" si="9"/>
        <v>C</v>
      </c>
    </row>
    <row r="37" spans="1:25" x14ac:dyDescent="0.25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</row>
    <row r="38" spans="1:25" x14ac:dyDescent="0.25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</row>
    <row r="39" spans="1:25" x14ac:dyDescent="0.25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</row>
    <row r="40" spans="1:25" x14ac:dyDescent="0.25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</row>
    <row r="42" spans="1:25" x14ac:dyDescent="0.25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</row>
    <row r="43" spans="1:25" x14ac:dyDescent="0.2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</row>
    <row r="45" spans="1:25" x14ac:dyDescent="0.25"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</row>
    <row r="46" spans="1:25" x14ac:dyDescent="0.25"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  <row r="47" spans="1:25" x14ac:dyDescent="0.25"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</row>
    <row r="48" spans="1:25" x14ac:dyDescent="0.25"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</row>
    <row r="49" spans="7:23" x14ac:dyDescent="0.25"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7:23" x14ac:dyDescent="0.25"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</row>
    <row r="51" spans="7:23" x14ac:dyDescent="0.25"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</row>
    <row r="52" spans="7:23" x14ac:dyDescent="0.25"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</row>
    <row r="53" spans="7:23" x14ac:dyDescent="0.25"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</row>
  </sheetData>
  <mergeCells count="52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Q9:X9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B11:E11"/>
    <mergeCell ref="F11:G11"/>
    <mergeCell ref="H11:I11"/>
    <mergeCell ref="O11:P11"/>
    <mergeCell ref="Q11:X11"/>
    <mergeCell ref="A14:H14"/>
    <mergeCell ref="S15:T15"/>
    <mergeCell ref="U15:V15"/>
    <mergeCell ref="D15:H15"/>
    <mergeCell ref="I15:J15"/>
    <mergeCell ref="K15:L15"/>
    <mergeCell ref="M15:N15"/>
    <mergeCell ref="O15:P15"/>
    <mergeCell ref="Q15:R15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tabColor theme="4" tint="0.59999389629810485"/>
    <pageSetUpPr fitToPage="1"/>
  </sheetPr>
  <dimension ref="A1:Y52"/>
  <sheetViews>
    <sheetView workbookViewId="0">
      <selection activeCell="J13" sqref="J13"/>
    </sheetView>
  </sheetViews>
  <sheetFormatPr defaultColWidth="9" defaultRowHeight="15" x14ac:dyDescent="0.25"/>
  <cols>
    <col min="1" max="2" width="5.140625" style="21" customWidth="1"/>
    <col min="3" max="3" width="8" style="21" customWidth="1"/>
    <col min="4" max="4" width="4.5703125" style="21" customWidth="1"/>
    <col min="5" max="5" width="20.7109375" style="21" customWidth="1"/>
    <col min="6" max="6" width="4.5703125" style="21" customWidth="1"/>
    <col min="7" max="7" width="20.7109375" style="21" customWidth="1"/>
    <col min="8" max="9" width="4.5703125" style="21" customWidth="1"/>
    <col min="10" max="10" width="20.7109375" style="21" customWidth="1"/>
    <col min="11" max="20" width="4.28515625" style="21" customWidth="1"/>
    <col min="21" max="22" width="5.7109375" style="21" customWidth="1"/>
    <col min="23" max="23" width="5.85546875" style="21" customWidth="1"/>
    <col min="24" max="24" width="5.85546875" style="78" customWidth="1"/>
    <col min="25" max="16384" width="9" style="78"/>
  </cols>
  <sheetData>
    <row r="1" spans="1:25" ht="31.5" x14ac:dyDescent="0.5">
      <c r="A1" s="244" t="s">
        <v>150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5" ht="18.75" customHeight="1" thickBot="1" x14ac:dyDescent="0.55000000000000004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5" s="17" customFormat="1" ht="19.5" thickBot="1" x14ac:dyDescent="0.35">
      <c r="A3" s="293" t="s">
        <v>63</v>
      </c>
      <c r="B3" s="294"/>
      <c r="C3" s="294"/>
      <c r="D3" s="294"/>
      <c r="E3" s="294"/>
      <c r="F3" s="294"/>
      <c r="G3" s="294"/>
      <c r="H3" s="294"/>
      <c r="I3" s="295"/>
      <c r="J3" s="16"/>
      <c r="K3" s="296" t="s">
        <v>64</v>
      </c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8"/>
    </row>
    <row r="4" spans="1:25" ht="15.75" thickBot="1" x14ac:dyDescent="0.3">
      <c r="A4" s="18" t="s">
        <v>0</v>
      </c>
      <c r="B4" s="299" t="s">
        <v>47</v>
      </c>
      <c r="C4" s="300"/>
      <c r="D4" s="300"/>
      <c r="E4" s="301"/>
      <c r="F4" s="302" t="s">
        <v>41</v>
      </c>
      <c r="G4" s="303"/>
      <c r="H4" s="299" t="s">
        <v>44</v>
      </c>
      <c r="I4" s="301"/>
      <c r="J4" s="147"/>
      <c r="K4" s="19" t="s">
        <v>59</v>
      </c>
      <c r="L4" s="19" t="s">
        <v>60</v>
      </c>
      <c r="M4" s="19" t="s">
        <v>61</v>
      </c>
      <c r="N4" s="19" t="s">
        <v>62</v>
      </c>
      <c r="O4" s="304" t="s">
        <v>45</v>
      </c>
      <c r="P4" s="305"/>
      <c r="Q4" s="306" t="s">
        <v>47</v>
      </c>
      <c r="R4" s="307"/>
      <c r="S4" s="307"/>
      <c r="T4" s="307"/>
      <c r="U4" s="307"/>
      <c r="V4" s="307"/>
      <c r="W4" s="307"/>
      <c r="X4" s="308"/>
    </row>
    <row r="5" spans="1:25" ht="15.75" thickBot="1" x14ac:dyDescent="0.3">
      <c r="A5" s="20" t="s">
        <v>1</v>
      </c>
      <c r="B5" s="285" t="s">
        <v>23</v>
      </c>
      <c r="C5" s="286"/>
      <c r="D5" s="286"/>
      <c r="E5" s="286"/>
      <c r="F5" s="287" t="s">
        <v>155</v>
      </c>
      <c r="G5" s="286"/>
      <c r="H5" s="286">
        <v>2007</v>
      </c>
      <c r="I5" s="288"/>
      <c r="J5" s="147"/>
      <c r="K5" s="61">
        <f t="shared" ref="K5:K12" si="0">COUNTIF($W$17:$W$44,A5)</f>
        <v>7</v>
      </c>
      <c r="L5" s="149">
        <f t="shared" ref="L5:L12" si="1">COUNTIF($X$17:$X$44,A5)</f>
        <v>0</v>
      </c>
      <c r="M5" s="150"/>
      <c r="N5" s="150"/>
      <c r="O5" s="289">
        <v>1</v>
      </c>
      <c r="P5" s="289"/>
      <c r="Q5" s="290" t="str">
        <f>B5</f>
        <v>Maka Maxence</v>
      </c>
      <c r="R5" s="290"/>
      <c r="S5" s="290"/>
      <c r="T5" s="290"/>
      <c r="U5" s="290"/>
      <c r="V5" s="290"/>
      <c r="W5" s="290"/>
      <c r="X5" s="291"/>
    </row>
    <row r="6" spans="1:25" ht="15.75" thickBot="1" x14ac:dyDescent="0.3">
      <c r="A6" s="20" t="s">
        <v>2</v>
      </c>
      <c r="B6" s="280" t="s">
        <v>19</v>
      </c>
      <c r="C6" s="281"/>
      <c r="D6" s="281"/>
      <c r="E6" s="281"/>
      <c r="F6" s="282" t="s">
        <v>14</v>
      </c>
      <c r="G6" s="282"/>
      <c r="H6" s="281">
        <v>2007</v>
      </c>
      <c r="I6" s="283"/>
      <c r="J6" s="147"/>
      <c r="K6" s="59">
        <f t="shared" si="0"/>
        <v>6</v>
      </c>
      <c r="L6" s="147">
        <f t="shared" si="1"/>
        <v>1</v>
      </c>
      <c r="M6" s="148"/>
      <c r="N6" s="148"/>
      <c r="O6" s="284">
        <v>2</v>
      </c>
      <c r="P6" s="284"/>
      <c r="Q6" s="278" t="str">
        <f t="shared" ref="Q6:Q12" si="2">B6</f>
        <v>Michiel Nijst</v>
      </c>
      <c r="R6" s="278"/>
      <c r="S6" s="278"/>
      <c r="T6" s="278"/>
      <c r="U6" s="278"/>
      <c r="V6" s="278"/>
      <c r="W6" s="278"/>
      <c r="X6" s="279"/>
    </row>
    <row r="7" spans="1:25" ht="15.75" thickBot="1" x14ac:dyDescent="0.3">
      <c r="A7" s="20" t="s">
        <v>3</v>
      </c>
      <c r="B7" s="280" t="s">
        <v>33</v>
      </c>
      <c r="C7" s="281"/>
      <c r="D7" s="281"/>
      <c r="E7" s="281"/>
      <c r="F7" s="282" t="s">
        <v>143</v>
      </c>
      <c r="G7" s="282"/>
      <c r="H7" s="281">
        <v>2008</v>
      </c>
      <c r="I7" s="283"/>
      <c r="J7" s="147"/>
      <c r="K7" s="59">
        <f t="shared" si="0"/>
        <v>5</v>
      </c>
      <c r="L7" s="147">
        <f t="shared" si="1"/>
        <v>2</v>
      </c>
      <c r="M7" s="148"/>
      <c r="N7" s="148"/>
      <c r="O7" s="284">
        <v>3</v>
      </c>
      <c r="P7" s="284"/>
      <c r="Q7" s="278" t="str">
        <f t="shared" si="2"/>
        <v>Vitja Lutsenko</v>
      </c>
      <c r="R7" s="278"/>
      <c r="S7" s="278"/>
      <c r="T7" s="278"/>
      <c r="U7" s="278"/>
      <c r="V7" s="278"/>
      <c r="W7" s="278"/>
      <c r="X7" s="279"/>
    </row>
    <row r="8" spans="1:25" ht="15.75" thickBot="1" x14ac:dyDescent="0.3">
      <c r="A8" s="20" t="s">
        <v>4</v>
      </c>
      <c r="B8" s="280" t="s">
        <v>114</v>
      </c>
      <c r="C8" s="281"/>
      <c r="D8" s="281"/>
      <c r="E8" s="281"/>
      <c r="F8" s="282" t="s">
        <v>151</v>
      </c>
      <c r="G8" s="282"/>
      <c r="H8" s="281">
        <v>2008</v>
      </c>
      <c r="I8" s="283"/>
      <c r="J8" s="147"/>
      <c r="K8" s="59">
        <f t="shared" si="0"/>
        <v>3</v>
      </c>
      <c r="L8" s="147">
        <f t="shared" si="1"/>
        <v>4</v>
      </c>
      <c r="M8" s="148"/>
      <c r="N8" s="148"/>
      <c r="O8" s="284">
        <v>5</v>
      </c>
      <c r="P8" s="284"/>
      <c r="Q8" s="278" t="str">
        <f t="shared" si="2"/>
        <v>Sam Habscheid</v>
      </c>
      <c r="R8" s="278"/>
      <c r="S8" s="278"/>
      <c r="T8" s="278"/>
      <c r="U8" s="278"/>
      <c r="V8" s="278"/>
      <c r="W8" s="278"/>
      <c r="X8" s="279"/>
    </row>
    <row r="9" spans="1:25" ht="15.75" thickBot="1" x14ac:dyDescent="0.3">
      <c r="A9" s="20" t="s">
        <v>5</v>
      </c>
      <c r="B9" s="280" t="s">
        <v>96</v>
      </c>
      <c r="C9" s="281"/>
      <c r="D9" s="281"/>
      <c r="E9" s="281"/>
      <c r="F9" s="282" t="s">
        <v>152</v>
      </c>
      <c r="G9" s="282"/>
      <c r="H9" s="281">
        <v>2007</v>
      </c>
      <c r="I9" s="283"/>
      <c r="J9" s="147"/>
      <c r="K9" s="59">
        <f t="shared" si="0"/>
        <v>1</v>
      </c>
      <c r="L9" s="147">
        <f t="shared" si="1"/>
        <v>6</v>
      </c>
      <c r="M9" s="148"/>
      <c r="N9" s="148"/>
      <c r="O9" s="284">
        <v>7</v>
      </c>
      <c r="P9" s="284"/>
      <c r="Q9" s="278" t="str">
        <f>B9</f>
        <v>Senan Sheridan</v>
      </c>
      <c r="R9" s="278"/>
      <c r="S9" s="278"/>
      <c r="T9" s="278"/>
      <c r="U9" s="278"/>
      <c r="V9" s="278"/>
      <c r="W9" s="278"/>
      <c r="X9" s="279"/>
    </row>
    <row r="10" spans="1:25" ht="15.75" thickBot="1" x14ac:dyDescent="0.3">
      <c r="A10" s="20" t="s">
        <v>6</v>
      </c>
      <c r="B10" s="280" t="s">
        <v>104</v>
      </c>
      <c r="C10" s="281"/>
      <c r="D10" s="281"/>
      <c r="E10" s="281"/>
      <c r="F10" s="282" t="s">
        <v>43</v>
      </c>
      <c r="G10" s="282"/>
      <c r="H10" s="281">
        <v>2007</v>
      </c>
      <c r="I10" s="283"/>
      <c r="J10" s="147"/>
      <c r="K10" s="59">
        <f t="shared" si="0"/>
        <v>0</v>
      </c>
      <c r="L10" s="147">
        <f t="shared" si="1"/>
        <v>7</v>
      </c>
      <c r="M10" s="148"/>
      <c r="N10" s="148"/>
      <c r="O10" s="284">
        <v>8</v>
      </c>
      <c r="P10" s="284"/>
      <c r="Q10" s="278" t="str">
        <f>B10</f>
        <v>Wout Joosten</v>
      </c>
      <c r="R10" s="278"/>
      <c r="S10" s="278"/>
      <c r="T10" s="278"/>
      <c r="U10" s="278"/>
      <c r="V10" s="278"/>
      <c r="W10" s="278"/>
      <c r="X10" s="279"/>
    </row>
    <row r="11" spans="1:25" ht="15.75" thickBot="1" x14ac:dyDescent="0.3">
      <c r="A11" s="20" t="s">
        <v>7</v>
      </c>
      <c r="B11" s="280" t="s">
        <v>82</v>
      </c>
      <c r="C11" s="281"/>
      <c r="D11" s="281"/>
      <c r="E11" s="281"/>
      <c r="F11" s="282" t="s">
        <v>153</v>
      </c>
      <c r="G11" s="282"/>
      <c r="H11" s="281">
        <v>2007</v>
      </c>
      <c r="I11" s="283"/>
      <c r="J11" s="147"/>
      <c r="K11" s="59">
        <f t="shared" si="0"/>
        <v>4</v>
      </c>
      <c r="L11" s="147">
        <f t="shared" si="1"/>
        <v>3</v>
      </c>
      <c r="M11" s="148"/>
      <c r="N11" s="148"/>
      <c r="O11" s="284">
        <v>4</v>
      </c>
      <c r="P11" s="284"/>
      <c r="Q11" s="278" t="str">
        <f t="shared" si="2"/>
        <v>Koen Houtgast</v>
      </c>
      <c r="R11" s="278"/>
      <c r="S11" s="278"/>
      <c r="T11" s="278"/>
      <c r="U11" s="278"/>
      <c r="V11" s="278"/>
      <c r="W11" s="278"/>
      <c r="X11" s="279"/>
    </row>
    <row r="12" spans="1:25" ht="15.75" thickBot="1" x14ac:dyDescent="0.3">
      <c r="A12" s="26" t="s">
        <v>12</v>
      </c>
      <c r="B12" s="271" t="s">
        <v>118</v>
      </c>
      <c r="C12" s="272"/>
      <c r="D12" s="272"/>
      <c r="E12" s="272"/>
      <c r="F12" s="273" t="s">
        <v>139</v>
      </c>
      <c r="G12" s="273"/>
      <c r="H12" s="272">
        <v>2007</v>
      </c>
      <c r="I12" s="274"/>
      <c r="J12" s="147"/>
      <c r="K12" s="60">
        <f t="shared" si="0"/>
        <v>2</v>
      </c>
      <c r="L12" s="146">
        <f t="shared" si="1"/>
        <v>5</v>
      </c>
      <c r="M12" s="145"/>
      <c r="N12" s="145"/>
      <c r="O12" s="275">
        <v>6</v>
      </c>
      <c r="P12" s="275"/>
      <c r="Q12" s="276" t="str">
        <f t="shared" si="2"/>
        <v>Levi Glod</v>
      </c>
      <c r="R12" s="276"/>
      <c r="S12" s="276"/>
      <c r="T12" s="276"/>
      <c r="U12" s="276"/>
      <c r="V12" s="276"/>
      <c r="W12" s="276"/>
      <c r="X12" s="277"/>
    </row>
    <row r="13" spans="1:25" x14ac:dyDescent="0.25">
      <c r="A13" s="78"/>
      <c r="B13" s="78"/>
      <c r="C13" s="78"/>
      <c r="E13" s="78"/>
      <c r="F13" s="78"/>
      <c r="G13" s="78"/>
      <c r="H13" s="78"/>
      <c r="I13" s="78"/>
      <c r="J13" s="78"/>
      <c r="K13" s="78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</row>
    <row r="14" spans="1:25" ht="15.75" thickBot="1" x14ac:dyDescent="0.3">
      <c r="A14" s="78"/>
      <c r="B14" s="78"/>
      <c r="C14" s="78"/>
      <c r="E14" s="78"/>
      <c r="F14" s="78"/>
      <c r="G14" s="78"/>
      <c r="H14" s="78"/>
      <c r="I14" s="78"/>
      <c r="J14" s="78"/>
      <c r="K14" s="78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</row>
    <row r="15" spans="1:25" ht="15.75" thickBot="1" x14ac:dyDescent="0.3">
      <c r="A15" s="265" t="s">
        <v>65</v>
      </c>
      <c r="B15" s="266"/>
      <c r="C15" s="266"/>
      <c r="D15" s="266"/>
      <c r="E15" s="266"/>
      <c r="F15" s="266"/>
      <c r="G15" s="266"/>
      <c r="H15" s="267"/>
      <c r="I15" s="78"/>
      <c r="J15" s="78"/>
      <c r="K15" s="78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</row>
    <row r="16" spans="1:25" ht="15.75" thickBot="1" x14ac:dyDescent="0.3">
      <c r="A16" s="22" t="s">
        <v>46</v>
      </c>
      <c r="B16" s="223" t="s">
        <v>48</v>
      </c>
      <c r="C16" s="22" t="s">
        <v>42</v>
      </c>
      <c r="D16" s="268" t="s">
        <v>52</v>
      </c>
      <c r="E16" s="268"/>
      <c r="F16" s="268"/>
      <c r="G16" s="268"/>
      <c r="H16" s="268"/>
      <c r="I16" s="269" t="s">
        <v>53</v>
      </c>
      <c r="J16" s="268"/>
      <c r="K16" s="265" t="s">
        <v>54</v>
      </c>
      <c r="L16" s="270"/>
      <c r="M16" s="266" t="s">
        <v>55</v>
      </c>
      <c r="N16" s="270"/>
      <c r="O16" s="266" t="s">
        <v>56</v>
      </c>
      <c r="P16" s="270"/>
      <c r="Q16" s="266" t="s">
        <v>57</v>
      </c>
      <c r="R16" s="270"/>
      <c r="S16" s="266" t="s">
        <v>58</v>
      </c>
      <c r="T16" s="267"/>
      <c r="U16" s="265" t="s">
        <v>51</v>
      </c>
      <c r="V16" s="266"/>
      <c r="W16" s="22" t="s">
        <v>49</v>
      </c>
      <c r="X16" s="22" t="s">
        <v>50</v>
      </c>
      <c r="Y16" s="147"/>
    </row>
    <row r="17" spans="1:24" x14ac:dyDescent="0.25">
      <c r="A17" s="23">
        <v>5</v>
      </c>
      <c r="B17" s="61" t="s">
        <v>67</v>
      </c>
      <c r="C17" s="186">
        <v>0.5625</v>
      </c>
      <c r="D17" s="208" t="s">
        <v>3</v>
      </c>
      <c r="E17" s="216" t="str">
        <f t="shared" ref="E17:E44" si="3">VLOOKUP(D17,$A$5:$I$12,2)</f>
        <v>Vitja Lutsenko</v>
      </c>
      <c r="F17" s="216" t="s">
        <v>8</v>
      </c>
      <c r="G17" s="216" t="str">
        <f t="shared" ref="G17:G44" si="4">VLOOKUP(H17,$A$5:$I$12,2)</f>
        <v>Koen Houtgast</v>
      </c>
      <c r="H17" s="210" t="s">
        <v>7</v>
      </c>
      <c r="I17" s="27" t="s">
        <v>1</v>
      </c>
      <c r="J17" s="216" t="str">
        <f t="shared" ref="J17:J44" si="5">VLOOKUP(I17,$A$5:$I$12,2)</f>
        <v>Maka Maxence</v>
      </c>
      <c r="K17" s="39">
        <v>5</v>
      </c>
      <c r="L17" s="40">
        <v>11</v>
      </c>
      <c r="M17" s="218">
        <v>13</v>
      </c>
      <c r="N17" s="40">
        <v>11</v>
      </c>
      <c r="O17" s="218">
        <v>11</v>
      </c>
      <c r="P17" s="40">
        <v>5</v>
      </c>
      <c r="Q17" s="218">
        <v>11</v>
      </c>
      <c r="R17" s="40">
        <v>7</v>
      </c>
      <c r="S17" s="218"/>
      <c r="T17" s="41"/>
      <c r="U17" s="61">
        <f>IF(K17&gt;L17, 1, 0) + IF(M17&gt;N17, 1, 0) + IF(O17&gt;P17, 1, 0) + IF(Q17&gt;R17, 1, 0) + IF(S17&gt;T17, 1, 0)</f>
        <v>3</v>
      </c>
      <c r="V17" s="217">
        <f>IF(K17&lt;L17, 1, 0) + IF(M17&lt;N17, 1, 0) + IF(O17&lt;P17, 1, 0) + IF(Q17&lt;R17, 1, 0) + IF(S17&lt;T17, 1, 0)</f>
        <v>1</v>
      </c>
      <c r="W17" s="23" t="str">
        <f>IF(U17&gt;V17,D17,IF(U17&lt;V17,H17,""))</f>
        <v>C</v>
      </c>
      <c r="X17" s="23" t="str">
        <f>IF(U17&gt;V17,H17,IF(U17&lt;V17,D17,""))</f>
        <v>G</v>
      </c>
    </row>
    <row r="18" spans="1:24" x14ac:dyDescent="0.25">
      <c r="A18" s="24">
        <v>6</v>
      </c>
      <c r="B18" s="59" t="s">
        <v>67</v>
      </c>
      <c r="C18" s="187">
        <v>0.5625</v>
      </c>
      <c r="D18" s="166" t="s">
        <v>2</v>
      </c>
      <c r="E18" s="213" t="str">
        <f t="shared" si="3"/>
        <v>Michiel Nijst</v>
      </c>
      <c r="F18" s="213" t="s">
        <v>8</v>
      </c>
      <c r="G18" s="213" t="str">
        <f t="shared" si="4"/>
        <v>Sam Habscheid</v>
      </c>
      <c r="H18" s="168" t="s">
        <v>4</v>
      </c>
      <c r="I18" s="79" t="s">
        <v>5</v>
      </c>
      <c r="J18" s="213" t="str">
        <f t="shared" si="5"/>
        <v>Senan Sheridan</v>
      </c>
      <c r="K18" s="91">
        <v>11</v>
      </c>
      <c r="L18" s="92">
        <v>5</v>
      </c>
      <c r="M18" s="215">
        <v>11</v>
      </c>
      <c r="N18" s="92">
        <v>8</v>
      </c>
      <c r="O18" s="215">
        <v>11</v>
      </c>
      <c r="P18" s="92">
        <v>5</v>
      </c>
      <c r="Q18" s="215"/>
      <c r="R18" s="92"/>
      <c r="S18" s="215"/>
      <c r="T18" s="93"/>
      <c r="U18" s="59">
        <f t="shared" ref="U18:U32" si="6">IF(K18&gt;L18, 1, 0) + IF(M18&gt;N18, 1, 0) + IF(O18&gt;P18, 1, 0) + IF(Q18&gt;R18, 1, 0) + IF(S18&gt;T18, 1, 0)</f>
        <v>3</v>
      </c>
      <c r="V18" s="214">
        <f t="shared" ref="V18:V32" si="7">IF(K18&lt;L18, 1, 0) + IF(M18&lt;N18, 1, 0) + IF(O18&lt;P18, 1, 0) + IF(Q18&lt;R18, 1, 0) + IF(S18&lt;T18, 1, 0)</f>
        <v>0</v>
      </c>
      <c r="W18" s="24" t="str">
        <f t="shared" ref="W18:W32" si="8">IF(U18&gt;V18,D18,IF(U18&lt;V18,H18,""))</f>
        <v>B</v>
      </c>
      <c r="X18" s="24" t="str">
        <f t="shared" ref="X18:X32" si="9">IF(U18&gt;V18,H18,IF(U18&lt;V18,D18,""))</f>
        <v>D</v>
      </c>
    </row>
    <row r="19" spans="1:24" x14ac:dyDescent="0.25">
      <c r="A19" s="24">
        <v>5</v>
      </c>
      <c r="B19" s="59" t="s">
        <v>67</v>
      </c>
      <c r="C19" s="187">
        <v>0.57986111111111105</v>
      </c>
      <c r="D19" s="166" t="s">
        <v>12</v>
      </c>
      <c r="E19" s="213" t="str">
        <f t="shared" si="3"/>
        <v>Levi Glod</v>
      </c>
      <c r="F19" s="213" t="s">
        <v>8</v>
      </c>
      <c r="G19" s="213" t="str">
        <f t="shared" si="4"/>
        <v>Maka Maxence</v>
      </c>
      <c r="H19" s="168" t="s">
        <v>1</v>
      </c>
      <c r="I19" s="79" t="s">
        <v>2</v>
      </c>
      <c r="J19" s="213" t="str">
        <f t="shared" si="5"/>
        <v>Michiel Nijst</v>
      </c>
      <c r="K19" s="91">
        <v>7</v>
      </c>
      <c r="L19" s="92">
        <v>11</v>
      </c>
      <c r="M19" s="215">
        <v>6</v>
      </c>
      <c r="N19" s="92">
        <v>11</v>
      </c>
      <c r="O19" s="215">
        <v>7</v>
      </c>
      <c r="P19" s="92">
        <v>11</v>
      </c>
      <c r="Q19" s="215"/>
      <c r="R19" s="92"/>
      <c r="S19" s="215"/>
      <c r="T19" s="93"/>
      <c r="U19" s="59">
        <f t="shared" si="6"/>
        <v>0</v>
      </c>
      <c r="V19" s="214">
        <f t="shared" si="7"/>
        <v>3</v>
      </c>
      <c r="W19" s="24" t="str">
        <f t="shared" si="8"/>
        <v>A</v>
      </c>
      <c r="X19" s="24" t="str">
        <f t="shared" si="9"/>
        <v>H</v>
      </c>
    </row>
    <row r="20" spans="1:24" x14ac:dyDescent="0.25">
      <c r="A20" s="24">
        <v>6</v>
      </c>
      <c r="B20" s="59" t="s">
        <v>67</v>
      </c>
      <c r="C20" s="187">
        <v>0.57986111111111105</v>
      </c>
      <c r="D20" s="209" t="s">
        <v>6</v>
      </c>
      <c r="E20" s="213" t="str">
        <f t="shared" si="3"/>
        <v>Wout Joosten</v>
      </c>
      <c r="F20" s="213" t="s">
        <v>8</v>
      </c>
      <c r="G20" s="213" t="str">
        <f t="shared" si="4"/>
        <v>Senan Sheridan</v>
      </c>
      <c r="H20" s="205" t="s">
        <v>5</v>
      </c>
      <c r="I20" s="79" t="s">
        <v>7</v>
      </c>
      <c r="J20" s="213" t="str">
        <f t="shared" si="5"/>
        <v>Koen Houtgast</v>
      </c>
      <c r="K20" s="91">
        <v>5</v>
      </c>
      <c r="L20" s="92">
        <v>11</v>
      </c>
      <c r="M20" s="215">
        <v>11</v>
      </c>
      <c r="N20" s="92">
        <v>5</v>
      </c>
      <c r="O20" s="215">
        <v>12</v>
      </c>
      <c r="P20" s="92">
        <v>10</v>
      </c>
      <c r="Q20" s="215">
        <v>9</v>
      </c>
      <c r="R20" s="92">
        <v>11</v>
      </c>
      <c r="S20" s="215">
        <v>7</v>
      </c>
      <c r="T20" s="93">
        <v>11</v>
      </c>
      <c r="U20" s="59">
        <f t="shared" si="6"/>
        <v>2</v>
      </c>
      <c r="V20" s="214">
        <f t="shared" si="7"/>
        <v>3</v>
      </c>
      <c r="W20" s="24" t="str">
        <f t="shared" si="8"/>
        <v>E</v>
      </c>
      <c r="X20" s="24" t="str">
        <f t="shared" si="9"/>
        <v>F</v>
      </c>
    </row>
    <row r="21" spans="1:24" x14ac:dyDescent="0.25">
      <c r="A21" s="24">
        <v>5</v>
      </c>
      <c r="B21" s="59" t="s">
        <v>67</v>
      </c>
      <c r="C21" s="187">
        <v>0.59722222222222221</v>
      </c>
      <c r="D21" s="209" t="s">
        <v>3</v>
      </c>
      <c r="E21" s="213" t="str">
        <f t="shared" si="3"/>
        <v>Vitja Lutsenko</v>
      </c>
      <c r="F21" s="213" t="s">
        <v>8</v>
      </c>
      <c r="G21" s="213" t="str">
        <f t="shared" si="4"/>
        <v>Maka Maxence</v>
      </c>
      <c r="H21" s="205" t="s">
        <v>1</v>
      </c>
      <c r="I21" s="79" t="s">
        <v>6</v>
      </c>
      <c r="J21" s="213" t="str">
        <f t="shared" si="5"/>
        <v>Wout Joosten</v>
      </c>
      <c r="K21" s="91">
        <v>5</v>
      </c>
      <c r="L21" s="92">
        <v>11</v>
      </c>
      <c r="M21" s="215">
        <v>8</v>
      </c>
      <c r="N21" s="92">
        <v>11</v>
      </c>
      <c r="O21" s="215">
        <v>11</v>
      </c>
      <c r="P21" s="92">
        <v>7</v>
      </c>
      <c r="Q21" s="215">
        <v>6</v>
      </c>
      <c r="R21" s="92">
        <v>11</v>
      </c>
      <c r="S21" s="215"/>
      <c r="T21" s="93"/>
      <c r="U21" s="59">
        <f t="shared" si="6"/>
        <v>1</v>
      </c>
      <c r="V21" s="214">
        <f t="shared" si="7"/>
        <v>3</v>
      </c>
      <c r="W21" s="24" t="str">
        <f t="shared" si="8"/>
        <v>A</v>
      </c>
      <c r="X21" s="24" t="str">
        <f t="shared" si="9"/>
        <v>C</v>
      </c>
    </row>
    <row r="22" spans="1:24" x14ac:dyDescent="0.25">
      <c r="A22" s="24">
        <v>6</v>
      </c>
      <c r="B22" s="59" t="s">
        <v>67</v>
      </c>
      <c r="C22" s="187">
        <v>0.59722222222222221</v>
      </c>
      <c r="D22" s="209" t="s">
        <v>4</v>
      </c>
      <c r="E22" s="213" t="str">
        <f t="shared" si="3"/>
        <v>Sam Habscheid</v>
      </c>
      <c r="F22" s="213" t="s">
        <v>8</v>
      </c>
      <c r="G22" s="213" t="str">
        <f t="shared" si="4"/>
        <v>Senan Sheridan</v>
      </c>
      <c r="H22" s="205" t="s">
        <v>5</v>
      </c>
      <c r="I22" s="79" t="s">
        <v>12</v>
      </c>
      <c r="J22" s="213" t="str">
        <f t="shared" si="5"/>
        <v>Levi Glod</v>
      </c>
      <c r="K22" s="91">
        <v>11</v>
      </c>
      <c r="L22" s="92">
        <v>5</v>
      </c>
      <c r="M22" s="215">
        <v>11</v>
      </c>
      <c r="N22" s="92">
        <v>2</v>
      </c>
      <c r="O22" s="215">
        <v>10</v>
      </c>
      <c r="P22" s="92">
        <v>12</v>
      </c>
      <c r="Q22" s="215">
        <v>13</v>
      </c>
      <c r="R22" s="92">
        <v>11</v>
      </c>
      <c r="S22" s="215"/>
      <c r="T22" s="93"/>
      <c r="U22" s="59">
        <f t="shared" si="6"/>
        <v>3</v>
      </c>
      <c r="V22" s="214">
        <f t="shared" si="7"/>
        <v>1</v>
      </c>
      <c r="W22" s="24" t="str">
        <f t="shared" si="8"/>
        <v>D</v>
      </c>
      <c r="X22" s="24" t="str">
        <f t="shared" si="9"/>
        <v>E</v>
      </c>
    </row>
    <row r="23" spans="1:24" x14ac:dyDescent="0.25">
      <c r="A23" s="24">
        <v>5</v>
      </c>
      <c r="B23" s="59" t="s">
        <v>67</v>
      </c>
      <c r="C23" s="187">
        <v>0.61458333333333337</v>
      </c>
      <c r="D23" s="209" t="s">
        <v>7</v>
      </c>
      <c r="E23" s="213" t="str">
        <f t="shared" si="3"/>
        <v>Koen Houtgast</v>
      </c>
      <c r="F23" s="213" t="s">
        <v>8</v>
      </c>
      <c r="G23" s="213" t="str">
        <f t="shared" si="4"/>
        <v>Wout Joosten</v>
      </c>
      <c r="H23" s="205" t="s">
        <v>6</v>
      </c>
      <c r="I23" s="79" t="s">
        <v>4</v>
      </c>
      <c r="J23" s="213" t="str">
        <f t="shared" si="5"/>
        <v>Sam Habscheid</v>
      </c>
      <c r="K23" s="91">
        <v>11</v>
      </c>
      <c r="L23" s="92">
        <v>6</v>
      </c>
      <c r="M23" s="215">
        <v>11</v>
      </c>
      <c r="N23" s="92">
        <v>1</v>
      </c>
      <c r="O23" s="215">
        <v>11</v>
      </c>
      <c r="P23" s="92">
        <v>3</v>
      </c>
      <c r="Q23" s="215"/>
      <c r="R23" s="92"/>
      <c r="S23" s="215"/>
      <c r="T23" s="93"/>
      <c r="U23" s="59">
        <f t="shared" si="6"/>
        <v>3</v>
      </c>
      <c r="V23" s="214">
        <f t="shared" si="7"/>
        <v>0</v>
      </c>
      <c r="W23" s="24" t="str">
        <f t="shared" si="8"/>
        <v>G</v>
      </c>
      <c r="X23" s="24" t="str">
        <f t="shared" si="9"/>
        <v>F</v>
      </c>
    </row>
    <row r="24" spans="1:24" x14ac:dyDescent="0.25">
      <c r="A24" s="24">
        <v>6</v>
      </c>
      <c r="B24" s="59" t="s">
        <v>67</v>
      </c>
      <c r="C24" s="187">
        <v>0.61458333333333337</v>
      </c>
      <c r="D24" s="209" t="s">
        <v>2</v>
      </c>
      <c r="E24" s="213" t="str">
        <f t="shared" si="3"/>
        <v>Michiel Nijst</v>
      </c>
      <c r="F24" s="213" t="s">
        <v>8</v>
      </c>
      <c r="G24" s="213" t="str">
        <f t="shared" si="4"/>
        <v>Levi Glod</v>
      </c>
      <c r="H24" s="205" t="s">
        <v>12</v>
      </c>
      <c r="I24" s="79" t="s">
        <v>3</v>
      </c>
      <c r="J24" s="213" t="str">
        <f t="shared" si="5"/>
        <v>Vitja Lutsenko</v>
      </c>
      <c r="K24" s="91">
        <v>11</v>
      </c>
      <c r="L24" s="92">
        <v>2</v>
      </c>
      <c r="M24" s="215">
        <v>11</v>
      </c>
      <c r="N24" s="92">
        <v>4</v>
      </c>
      <c r="O24" s="215">
        <v>11</v>
      </c>
      <c r="P24" s="92">
        <v>5</v>
      </c>
      <c r="Q24" s="215"/>
      <c r="R24" s="92"/>
      <c r="S24" s="215"/>
      <c r="T24" s="93"/>
      <c r="U24" s="59">
        <f t="shared" si="6"/>
        <v>3</v>
      </c>
      <c r="V24" s="214">
        <f t="shared" si="7"/>
        <v>0</v>
      </c>
      <c r="W24" s="24" t="str">
        <f t="shared" si="8"/>
        <v>B</v>
      </c>
      <c r="X24" s="24" t="str">
        <f t="shared" si="9"/>
        <v>H</v>
      </c>
    </row>
    <row r="25" spans="1:24" x14ac:dyDescent="0.25">
      <c r="A25" s="24">
        <v>5</v>
      </c>
      <c r="B25" s="59" t="s">
        <v>67</v>
      </c>
      <c r="C25" s="187">
        <v>0.63194444444444442</v>
      </c>
      <c r="D25" s="209" t="s">
        <v>3</v>
      </c>
      <c r="E25" s="213" t="str">
        <f t="shared" si="3"/>
        <v>Vitja Lutsenko</v>
      </c>
      <c r="F25" s="213" t="s">
        <v>8</v>
      </c>
      <c r="G25" s="213" t="str">
        <f t="shared" si="4"/>
        <v>Senan Sheridan</v>
      </c>
      <c r="H25" s="205" t="s">
        <v>5</v>
      </c>
      <c r="I25" s="79" t="s">
        <v>2</v>
      </c>
      <c r="J25" s="213" t="str">
        <f t="shared" si="5"/>
        <v>Michiel Nijst</v>
      </c>
      <c r="K25" s="91">
        <v>11</v>
      </c>
      <c r="L25" s="92">
        <v>5</v>
      </c>
      <c r="M25" s="215">
        <v>11</v>
      </c>
      <c r="N25" s="92">
        <v>5</v>
      </c>
      <c r="O25" s="215">
        <v>11</v>
      </c>
      <c r="P25" s="92">
        <v>8</v>
      </c>
      <c r="Q25" s="215"/>
      <c r="R25" s="92"/>
      <c r="S25" s="215"/>
      <c r="T25" s="93"/>
      <c r="U25" s="59">
        <f t="shared" si="6"/>
        <v>3</v>
      </c>
      <c r="V25" s="214">
        <f t="shared" si="7"/>
        <v>0</v>
      </c>
      <c r="W25" s="24" t="str">
        <f t="shared" si="8"/>
        <v>C</v>
      </c>
      <c r="X25" s="24" t="str">
        <f t="shared" si="9"/>
        <v>E</v>
      </c>
    </row>
    <row r="26" spans="1:24" x14ac:dyDescent="0.25">
      <c r="A26" s="24">
        <v>6</v>
      </c>
      <c r="B26" s="59" t="s">
        <v>67</v>
      </c>
      <c r="C26" s="187">
        <v>0.63194444444444442</v>
      </c>
      <c r="D26" s="209" t="s">
        <v>1</v>
      </c>
      <c r="E26" s="213" t="str">
        <f t="shared" si="3"/>
        <v>Maka Maxence</v>
      </c>
      <c r="F26" s="213" t="s">
        <v>8</v>
      </c>
      <c r="G26" s="213" t="str">
        <f t="shared" si="4"/>
        <v>Wout Joosten</v>
      </c>
      <c r="H26" s="205" t="s">
        <v>6</v>
      </c>
      <c r="I26" s="79" t="s">
        <v>4</v>
      </c>
      <c r="J26" s="213" t="str">
        <f t="shared" si="5"/>
        <v>Sam Habscheid</v>
      </c>
      <c r="K26" s="91">
        <v>11</v>
      </c>
      <c r="L26" s="92">
        <v>6</v>
      </c>
      <c r="M26" s="215">
        <v>11</v>
      </c>
      <c r="N26" s="92">
        <v>4</v>
      </c>
      <c r="O26" s="215">
        <v>11</v>
      </c>
      <c r="P26" s="92">
        <v>5</v>
      </c>
      <c r="Q26" s="215"/>
      <c r="R26" s="92"/>
      <c r="S26" s="215"/>
      <c r="T26" s="93"/>
      <c r="U26" s="59">
        <f t="shared" si="6"/>
        <v>3</v>
      </c>
      <c r="V26" s="214">
        <f t="shared" si="7"/>
        <v>0</v>
      </c>
      <c r="W26" s="24" t="str">
        <f t="shared" si="8"/>
        <v>A</v>
      </c>
      <c r="X26" s="24" t="str">
        <f t="shared" si="9"/>
        <v>F</v>
      </c>
    </row>
    <row r="27" spans="1:24" x14ac:dyDescent="0.25">
      <c r="A27" s="24">
        <v>5</v>
      </c>
      <c r="B27" s="59" t="s">
        <v>67</v>
      </c>
      <c r="C27" s="187">
        <v>0.64930555555555558</v>
      </c>
      <c r="D27" s="209" t="s">
        <v>4</v>
      </c>
      <c r="E27" s="213" t="str">
        <f t="shared" si="3"/>
        <v>Sam Habscheid</v>
      </c>
      <c r="F27" s="213" t="s">
        <v>8</v>
      </c>
      <c r="G27" s="213" t="str">
        <f t="shared" si="4"/>
        <v>Levi Glod</v>
      </c>
      <c r="H27" s="205" t="s">
        <v>12</v>
      </c>
      <c r="I27" s="79" t="s">
        <v>1</v>
      </c>
      <c r="J27" s="213" t="str">
        <f t="shared" si="5"/>
        <v>Maka Maxence</v>
      </c>
      <c r="K27" s="91">
        <v>11</v>
      </c>
      <c r="L27" s="92">
        <v>8</v>
      </c>
      <c r="M27" s="215">
        <v>7</v>
      </c>
      <c r="N27" s="92">
        <v>11</v>
      </c>
      <c r="O27" s="215">
        <v>7</v>
      </c>
      <c r="P27" s="92">
        <v>11</v>
      </c>
      <c r="Q27" s="215">
        <v>16</v>
      </c>
      <c r="R27" s="92">
        <v>14</v>
      </c>
      <c r="S27" s="215">
        <v>11</v>
      </c>
      <c r="T27" s="93">
        <v>7</v>
      </c>
      <c r="U27" s="59">
        <f t="shared" si="6"/>
        <v>3</v>
      </c>
      <c r="V27" s="214">
        <f t="shared" si="7"/>
        <v>2</v>
      </c>
      <c r="W27" s="24" t="str">
        <f t="shared" si="8"/>
        <v>D</v>
      </c>
      <c r="X27" s="24" t="str">
        <f t="shared" si="9"/>
        <v>H</v>
      </c>
    </row>
    <row r="28" spans="1:24" s="98" customFormat="1" x14ac:dyDescent="0.25">
      <c r="A28" s="95">
        <v>6</v>
      </c>
      <c r="B28" s="96" t="s">
        <v>67</v>
      </c>
      <c r="C28" s="187">
        <v>0.64930555555555558</v>
      </c>
      <c r="D28" s="166" t="s">
        <v>7</v>
      </c>
      <c r="E28" s="80" t="str">
        <f t="shared" si="3"/>
        <v>Koen Houtgast</v>
      </c>
      <c r="F28" s="80" t="s">
        <v>8</v>
      </c>
      <c r="G28" s="80" t="str">
        <f t="shared" si="4"/>
        <v>Michiel Nijst</v>
      </c>
      <c r="H28" s="168" t="s">
        <v>2</v>
      </c>
      <c r="I28" s="79" t="s">
        <v>5</v>
      </c>
      <c r="J28" s="80" t="str">
        <f t="shared" si="5"/>
        <v>Senan Sheridan</v>
      </c>
      <c r="K28" s="91">
        <v>13</v>
      </c>
      <c r="L28" s="92">
        <v>11</v>
      </c>
      <c r="M28" s="215">
        <v>11</v>
      </c>
      <c r="N28" s="92">
        <v>9</v>
      </c>
      <c r="O28" s="215">
        <v>13</v>
      </c>
      <c r="P28" s="92">
        <v>15</v>
      </c>
      <c r="Q28" s="215">
        <v>7</v>
      </c>
      <c r="R28" s="92">
        <v>11</v>
      </c>
      <c r="S28" s="215">
        <v>4</v>
      </c>
      <c r="T28" s="93">
        <v>11</v>
      </c>
      <c r="U28" s="96">
        <f t="shared" si="6"/>
        <v>2</v>
      </c>
      <c r="V28" s="97">
        <f t="shared" si="7"/>
        <v>3</v>
      </c>
      <c r="W28" s="95" t="str">
        <f t="shared" si="8"/>
        <v>B</v>
      </c>
      <c r="X28" s="95" t="str">
        <f t="shared" si="9"/>
        <v>G</v>
      </c>
    </row>
    <row r="29" spans="1:24" x14ac:dyDescent="0.25">
      <c r="A29" s="24">
        <v>5</v>
      </c>
      <c r="B29" s="59" t="s">
        <v>67</v>
      </c>
      <c r="C29" s="187">
        <v>0.66666666666666663</v>
      </c>
      <c r="D29" s="209" t="s">
        <v>3</v>
      </c>
      <c r="E29" s="213" t="str">
        <f t="shared" si="3"/>
        <v>Vitja Lutsenko</v>
      </c>
      <c r="F29" s="213" t="s">
        <v>8</v>
      </c>
      <c r="G29" s="213" t="str">
        <f t="shared" si="4"/>
        <v>Wout Joosten</v>
      </c>
      <c r="H29" s="205" t="s">
        <v>6</v>
      </c>
      <c r="I29" s="79" t="s">
        <v>7</v>
      </c>
      <c r="J29" s="213" t="str">
        <f t="shared" si="5"/>
        <v>Koen Houtgast</v>
      </c>
      <c r="K29" s="91">
        <v>11</v>
      </c>
      <c r="L29" s="92">
        <v>8</v>
      </c>
      <c r="M29" s="215">
        <v>11</v>
      </c>
      <c r="N29" s="92">
        <v>7</v>
      </c>
      <c r="O29" s="215">
        <v>11</v>
      </c>
      <c r="P29" s="92">
        <v>8</v>
      </c>
      <c r="Q29" s="215"/>
      <c r="R29" s="92"/>
      <c r="S29" s="215"/>
      <c r="T29" s="93"/>
      <c r="U29" s="59">
        <f t="shared" si="6"/>
        <v>3</v>
      </c>
      <c r="V29" s="214">
        <f t="shared" si="7"/>
        <v>0</v>
      </c>
      <c r="W29" s="24" t="str">
        <f t="shared" si="8"/>
        <v>C</v>
      </c>
      <c r="X29" s="24" t="str">
        <f t="shared" si="9"/>
        <v>F</v>
      </c>
    </row>
    <row r="30" spans="1:24" x14ac:dyDescent="0.25">
      <c r="A30" s="24">
        <v>6</v>
      </c>
      <c r="B30" s="59" t="s">
        <v>67</v>
      </c>
      <c r="C30" s="187">
        <v>0.66666666666666663</v>
      </c>
      <c r="D30" s="209" t="s">
        <v>5</v>
      </c>
      <c r="E30" s="213" t="str">
        <f t="shared" si="3"/>
        <v>Senan Sheridan</v>
      </c>
      <c r="F30" s="213" t="s">
        <v>8</v>
      </c>
      <c r="G30" s="213" t="str">
        <f t="shared" si="4"/>
        <v>Levi Glod</v>
      </c>
      <c r="H30" s="205" t="s">
        <v>12</v>
      </c>
      <c r="I30" s="79" t="s">
        <v>3</v>
      </c>
      <c r="J30" s="213" t="str">
        <f t="shared" si="5"/>
        <v>Vitja Lutsenko</v>
      </c>
      <c r="K30" s="91">
        <v>6</v>
      </c>
      <c r="L30" s="92">
        <v>11</v>
      </c>
      <c r="M30" s="215">
        <v>7</v>
      </c>
      <c r="N30" s="92">
        <v>11</v>
      </c>
      <c r="O30" s="215">
        <v>7</v>
      </c>
      <c r="P30" s="92">
        <v>11</v>
      </c>
      <c r="Q30" s="215"/>
      <c r="R30" s="92"/>
      <c r="S30" s="215"/>
      <c r="T30" s="93"/>
      <c r="U30" s="59">
        <f t="shared" si="6"/>
        <v>0</v>
      </c>
      <c r="V30" s="214">
        <f t="shared" si="7"/>
        <v>3</v>
      </c>
      <c r="W30" s="24" t="str">
        <f t="shared" si="8"/>
        <v>H</v>
      </c>
      <c r="X30" s="24" t="str">
        <f t="shared" si="9"/>
        <v>E</v>
      </c>
    </row>
    <row r="31" spans="1:24" x14ac:dyDescent="0.25">
      <c r="A31" s="24">
        <v>5</v>
      </c>
      <c r="B31" s="59" t="s">
        <v>67</v>
      </c>
      <c r="C31" s="187">
        <v>0.68402777777777779</v>
      </c>
      <c r="D31" s="209" t="s">
        <v>1</v>
      </c>
      <c r="E31" s="213" t="str">
        <f t="shared" si="3"/>
        <v>Maka Maxence</v>
      </c>
      <c r="F31" s="213" t="s">
        <v>8</v>
      </c>
      <c r="G31" s="213" t="str">
        <f t="shared" si="4"/>
        <v>Michiel Nijst</v>
      </c>
      <c r="H31" s="205" t="s">
        <v>2</v>
      </c>
      <c r="I31" s="79" t="s">
        <v>12</v>
      </c>
      <c r="J31" s="213" t="str">
        <f t="shared" si="5"/>
        <v>Levi Glod</v>
      </c>
      <c r="K31" s="91">
        <v>11</v>
      </c>
      <c r="L31" s="92">
        <v>7</v>
      </c>
      <c r="M31" s="215">
        <v>7</v>
      </c>
      <c r="N31" s="92">
        <v>11</v>
      </c>
      <c r="O31" s="215">
        <v>11</v>
      </c>
      <c r="P31" s="92">
        <v>3</v>
      </c>
      <c r="Q31" s="215">
        <v>7</v>
      </c>
      <c r="R31" s="92">
        <v>11</v>
      </c>
      <c r="S31" s="215">
        <v>11</v>
      </c>
      <c r="T31" s="93">
        <v>4</v>
      </c>
      <c r="U31" s="59">
        <f t="shared" si="6"/>
        <v>3</v>
      </c>
      <c r="V31" s="214">
        <f t="shared" si="7"/>
        <v>2</v>
      </c>
      <c r="W31" s="24" t="str">
        <f t="shared" si="8"/>
        <v>A</v>
      </c>
      <c r="X31" s="24" t="str">
        <f t="shared" si="9"/>
        <v>B</v>
      </c>
    </row>
    <row r="32" spans="1:24" x14ac:dyDescent="0.25">
      <c r="A32" s="24">
        <v>6</v>
      </c>
      <c r="B32" s="59" t="s">
        <v>67</v>
      </c>
      <c r="C32" s="187">
        <v>0.68402777777777779</v>
      </c>
      <c r="D32" s="209" t="s">
        <v>4</v>
      </c>
      <c r="E32" s="213" t="str">
        <f t="shared" si="3"/>
        <v>Sam Habscheid</v>
      </c>
      <c r="F32" s="213" t="s">
        <v>8</v>
      </c>
      <c r="G32" s="213" t="str">
        <f t="shared" si="4"/>
        <v>Koen Houtgast</v>
      </c>
      <c r="H32" s="205" t="s">
        <v>7</v>
      </c>
      <c r="I32" s="79" t="s">
        <v>6</v>
      </c>
      <c r="J32" s="213" t="str">
        <f t="shared" si="5"/>
        <v>Wout Joosten</v>
      </c>
      <c r="K32" s="91">
        <v>11</v>
      </c>
      <c r="L32" s="92">
        <v>7</v>
      </c>
      <c r="M32" s="215">
        <v>7</v>
      </c>
      <c r="N32" s="92">
        <v>11</v>
      </c>
      <c r="O32" s="215">
        <v>8</v>
      </c>
      <c r="P32" s="92">
        <v>11</v>
      </c>
      <c r="Q32" s="215">
        <v>3</v>
      </c>
      <c r="R32" s="92">
        <v>11</v>
      </c>
      <c r="S32" s="215"/>
      <c r="T32" s="93"/>
      <c r="U32" s="59">
        <f t="shared" si="6"/>
        <v>1</v>
      </c>
      <c r="V32" s="214">
        <f t="shared" si="7"/>
        <v>3</v>
      </c>
      <c r="W32" s="24" t="str">
        <f t="shared" si="8"/>
        <v>G</v>
      </c>
      <c r="X32" s="24" t="str">
        <f t="shared" si="9"/>
        <v>D</v>
      </c>
    </row>
    <row r="33" spans="1:24" x14ac:dyDescent="0.25">
      <c r="A33" s="24">
        <v>5</v>
      </c>
      <c r="B33" s="59" t="s">
        <v>67</v>
      </c>
      <c r="C33" s="180">
        <v>0.70138888888888884</v>
      </c>
      <c r="D33" s="209" t="s">
        <v>3</v>
      </c>
      <c r="E33" s="213" t="str">
        <f t="shared" si="3"/>
        <v>Vitja Lutsenko</v>
      </c>
      <c r="F33" s="213" t="s">
        <v>8</v>
      </c>
      <c r="G33" s="213" t="str">
        <f t="shared" si="4"/>
        <v>Levi Glod</v>
      </c>
      <c r="H33" s="205" t="s">
        <v>12</v>
      </c>
      <c r="I33" s="79" t="s">
        <v>1</v>
      </c>
      <c r="J33" s="213" t="str">
        <f t="shared" si="5"/>
        <v>Maka Maxence</v>
      </c>
      <c r="K33" s="91">
        <v>11</v>
      </c>
      <c r="L33" s="92">
        <v>5</v>
      </c>
      <c r="M33" s="215">
        <v>12</v>
      </c>
      <c r="N33" s="92">
        <v>10</v>
      </c>
      <c r="O33" s="215">
        <v>11</v>
      </c>
      <c r="P33" s="92">
        <v>3</v>
      </c>
      <c r="Q33" s="215"/>
      <c r="R33" s="92"/>
      <c r="S33" s="215"/>
      <c r="T33" s="93"/>
      <c r="U33" s="59">
        <f>IF(K33&gt;L33, 1, 0) + IF(M33&gt;N33, 1, 0) + IF(O33&gt;P33, 1, 0) + IF(Q33&gt;R33, 1, 0) + IF(S33&gt;T33, 1, 0)</f>
        <v>3</v>
      </c>
      <c r="V33" s="214">
        <f>IF(K33&lt;L33, 1, 0) + IF(M33&lt;N33, 1, 0) + IF(O33&lt;P33, 1, 0) + IF(Q33&lt;R33, 1, 0) + IF(S33&lt;T33, 1, 0)</f>
        <v>0</v>
      </c>
      <c r="W33" s="24" t="str">
        <f>IF(U33&gt;V33,D33,IF(U33&lt;V33,H33,""))</f>
        <v>C</v>
      </c>
      <c r="X33" s="24" t="str">
        <f>IF(U33&gt;V33,H33,IF(U33&lt;V33,D33,""))</f>
        <v>H</v>
      </c>
    </row>
    <row r="34" spans="1:24" x14ac:dyDescent="0.25">
      <c r="A34" s="24">
        <v>6</v>
      </c>
      <c r="B34" s="59" t="s">
        <v>67</v>
      </c>
      <c r="C34" s="180">
        <v>0.70138888888888884</v>
      </c>
      <c r="D34" s="209" t="s">
        <v>6</v>
      </c>
      <c r="E34" s="213" t="str">
        <f t="shared" si="3"/>
        <v>Wout Joosten</v>
      </c>
      <c r="F34" s="213" t="s">
        <v>8</v>
      </c>
      <c r="G34" s="213" t="str">
        <f t="shared" si="4"/>
        <v>Michiel Nijst</v>
      </c>
      <c r="H34" s="205" t="s">
        <v>2</v>
      </c>
      <c r="I34" s="79" t="s">
        <v>5</v>
      </c>
      <c r="J34" s="213" t="str">
        <f t="shared" si="5"/>
        <v>Senan Sheridan</v>
      </c>
      <c r="K34" s="91">
        <v>3</v>
      </c>
      <c r="L34" s="92">
        <v>11</v>
      </c>
      <c r="M34" s="215">
        <v>4</v>
      </c>
      <c r="N34" s="92">
        <v>11</v>
      </c>
      <c r="O34" s="215">
        <v>5</v>
      </c>
      <c r="P34" s="92">
        <v>11</v>
      </c>
      <c r="Q34" s="215"/>
      <c r="R34" s="92"/>
      <c r="S34" s="215"/>
      <c r="T34" s="93"/>
      <c r="U34" s="59">
        <f>IF(K34&gt;L34, 1, 0) + IF(M34&gt;N34, 1, 0) + IF(O34&gt;P34, 1, 0) + IF(Q34&gt;R34, 1, 0) + IF(S34&gt;T34, 1, 0)</f>
        <v>0</v>
      </c>
      <c r="V34" s="214">
        <f>IF(K34&lt;L34, 1, 0) + IF(M34&lt;N34, 1, 0) + IF(O34&lt;P34, 1, 0) + IF(Q34&lt;R34, 1, 0) + IF(S34&lt;T34, 1, 0)</f>
        <v>3</v>
      </c>
      <c r="W34" s="24" t="str">
        <f>IF(U34&gt;V34,D34,IF(U34&lt;V34,H34,""))</f>
        <v>B</v>
      </c>
      <c r="X34" s="24" t="str">
        <f>IF(U34&gt;V34,H34,IF(U34&lt;V34,D34,""))</f>
        <v>F</v>
      </c>
    </row>
    <row r="35" spans="1:24" x14ac:dyDescent="0.25">
      <c r="A35" s="24">
        <v>5</v>
      </c>
      <c r="B35" s="59" t="s">
        <v>67</v>
      </c>
      <c r="C35" s="180">
        <v>0.71875</v>
      </c>
      <c r="D35" s="209" t="s">
        <v>5</v>
      </c>
      <c r="E35" s="213" t="str">
        <f t="shared" si="3"/>
        <v>Senan Sheridan</v>
      </c>
      <c r="F35" s="213" t="s">
        <v>8</v>
      </c>
      <c r="G35" s="213" t="str">
        <f t="shared" si="4"/>
        <v>Koen Houtgast</v>
      </c>
      <c r="H35" s="205" t="s">
        <v>7</v>
      </c>
      <c r="I35" s="79" t="s">
        <v>2</v>
      </c>
      <c r="J35" s="213" t="str">
        <f t="shared" si="5"/>
        <v>Michiel Nijst</v>
      </c>
      <c r="K35" s="91">
        <v>7</v>
      </c>
      <c r="L35" s="92">
        <v>11</v>
      </c>
      <c r="M35" s="215">
        <v>4</v>
      </c>
      <c r="N35" s="92">
        <v>11</v>
      </c>
      <c r="O35" s="215">
        <v>6</v>
      </c>
      <c r="P35" s="92">
        <v>11</v>
      </c>
      <c r="Q35" s="215"/>
      <c r="R35" s="92"/>
      <c r="S35" s="215"/>
      <c r="T35" s="93"/>
      <c r="U35" s="59">
        <f>IF(K35&gt;L35, 1, 0) + IF(M35&gt;N35, 1, 0) + IF(O35&gt;P35, 1, 0) + IF(Q35&gt;R35, 1, 0) + IF(S35&gt;T35, 1, 0)</f>
        <v>0</v>
      </c>
      <c r="V35" s="214">
        <f>IF(K35&lt;L35, 1, 0) + IF(M35&lt;N35, 1, 0) + IF(O35&lt;P35, 1, 0) + IF(Q35&lt;R35, 1, 0) + IF(S35&lt;T35, 1, 0)</f>
        <v>3</v>
      </c>
      <c r="W35" s="24" t="str">
        <f>IF(U35&gt;V35,D35,IF(U35&lt;V35,H35,""))</f>
        <v>G</v>
      </c>
      <c r="X35" s="24" t="str">
        <f>IF(U35&gt;V35,H35,IF(U35&lt;V35,D35,""))</f>
        <v>E</v>
      </c>
    </row>
    <row r="36" spans="1:24" x14ac:dyDescent="0.25">
      <c r="A36" s="24">
        <v>6</v>
      </c>
      <c r="B36" s="59" t="s">
        <v>67</v>
      </c>
      <c r="C36" s="180">
        <v>0.71875</v>
      </c>
      <c r="D36" s="209" t="s">
        <v>1</v>
      </c>
      <c r="E36" s="213" t="str">
        <f t="shared" si="3"/>
        <v>Maka Maxence</v>
      </c>
      <c r="F36" s="213" t="s">
        <v>8</v>
      </c>
      <c r="G36" s="213" t="str">
        <f t="shared" si="4"/>
        <v>Sam Habscheid</v>
      </c>
      <c r="H36" s="205" t="s">
        <v>4</v>
      </c>
      <c r="I36" s="79" t="s">
        <v>3</v>
      </c>
      <c r="J36" s="213" t="str">
        <f t="shared" si="5"/>
        <v>Vitja Lutsenko</v>
      </c>
      <c r="K36" s="91">
        <v>11</v>
      </c>
      <c r="L36" s="92">
        <v>3</v>
      </c>
      <c r="M36" s="215">
        <v>11</v>
      </c>
      <c r="N36" s="92">
        <v>5</v>
      </c>
      <c r="O36" s="215">
        <v>12</v>
      </c>
      <c r="P36" s="92">
        <v>10</v>
      </c>
      <c r="Q36" s="215"/>
      <c r="R36" s="92"/>
      <c r="S36" s="215"/>
      <c r="T36" s="93"/>
      <c r="U36" s="59">
        <f t="shared" ref="U36:U44" si="10">IF(K36&gt;L36, 1, 0) + IF(M36&gt;N36, 1, 0) + IF(O36&gt;P36, 1, 0) + IF(Q36&gt;R36, 1, 0) + IF(S36&gt;T36, 1, 0)</f>
        <v>3</v>
      </c>
      <c r="V36" s="214">
        <f t="shared" ref="V36:V44" si="11">IF(K36&lt;L36, 1, 0) + IF(M36&lt;N36, 1, 0) + IF(O36&lt;P36, 1, 0) + IF(Q36&lt;R36, 1, 0) + IF(S36&lt;T36, 1, 0)</f>
        <v>0</v>
      </c>
      <c r="W36" s="24" t="str">
        <f t="shared" ref="W36:W44" si="12">IF(U36&gt;V36,D36,IF(U36&lt;V36,H36,""))</f>
        <v>A</v>
      </c>
      <c r="X36" s="24" t="str">
        <f t="shared" ref="X36:X44" si="13">IF(U36&gt;V36,H36,IF(U36&lt;V36,D36,""))</f>
        <v>D</v>
      </c>
    </row>
    <row r="37" spans="1:24" x14ac:dyDescent="0.25">
      <c r="A37" s="24">
        <v>5</v>
      </c>
      <c r="B37" s="59" t="s">
        <v>67</v>
      </c>
      <c r="C37" s="180">
        <v>0.73611111111111116</v>
      </c>
      <c r="D37" s="209" t="s">
        <v>3</v>
      </c>
      <c r="E37" s="213" t="str">
        <f t="shared" si="3"/>
        <v>Vitja Lutsenko</v>
      </c>
      <c r="F37" s="213" t="s">
        <v>8</v>
      </c>
      <c r="G37" s="213" t="str">
        <f t="shared" si="4"/>
        <v>Michiel Nijst</v>
      </c>
      <c r="H37" s="205" t="s">
        <v>2</v>
      </c>
      <c r="I37" s="79" t="s">
        <v>4</v>
      </c>
      <c r="J37" s="213" t="str">
        <f t="shared" si="5"/>
        <v>Sam Habscheid</v>
      </c>
      <c r="K37" s="91">
        <v>7</v>
      </c>
      <c r="L37" s="92">
        <v>11</v>
      </c>
      <c r="M37" s="215">
        <v>7</v>
      </c>
      <c r="N37" s="92">
        <v>11</v>
      </c>
      <c r="O37" s="215">
        <v>5</v>
      </c>
      <c r="P37" s="92">
        <v>11</v>
      </c>
      <c r="Q37" s="215"/>
      <c r="R37" s="92"/>
      <c r="S37" s="215"/>
      <c r="T37" s="93"/>
      <c r="U37" s="59">
        <f t="shared" si="10"/>
        <v>0</v>
      </c>
      <c r="V37" s="214">
        <f t="shared" si="11"/>
        <v>3</v>
      </c>
      <c r="W37" s="24" t="str">
        <f t="shared" si="12"/>
        <v>B</v>
      </c>
      <c r="X37" s="24" t="str">
        <f t="shared" si="13"/>
        <v>C</v>
      </c>
    </row>
    <row r="38" spans="1:24" x14ac:dyDescent="0.25">
      <c r="A38" s="24">
        <v>6</v>
      </c>
      <c r="B38" s="59" t="s">
        <v>67</v>
      </c>
      <c r="C38" s="180">
        <v>0.73611111111111116</v>
      </c>
      <c r="D38" s="209" t="s">
        <v>12</v>
      </c>
      <c r="E38" s="213" t="str">
        <f t="shared" si="3"/>
        <v>Levi Glod</v>
      </c>
      <c r="F38" s="213" t="s">
        <v>8</v>
      </c>
      <c r="G38" s="213" t="str">
        <f t="shared" si="4"/>
        <v>Koen Houtgast</v>
      </c>
      <c r="H38" s="205" t="s">
        <v>7</v>
      </c>
      <c r="I38" s="79" t="s">
        <v>6</v>
      </c>
      <c r="J38" s="213" t="str">
        <f t="shared" si="5"/>
        <v>Wout Joosten</v>
      </c>
      <c r="K38" s="91">
        <v>5</v>
      </c>
      <c r="L38" s="92">
        <v>11</v>
      </c>
      <c r="M38" s="215">
        <v>5</v>
      </c>
      <c r="N38" s="92">
        <v>11</v>
      </c>
      <c r="O38" s="215">
        <v>6</v>
      </c>
      <c r="P38" s="92">
        <v>11</v>
      </c>
      <c r="Q38" s="215"/>
      <c r="R38" s="92"/>
      <c r="S38" s="215"/>
      <c r="T38" s="93"/>
      <c r="U38" s="59">
        <f t="shared" si="10"/>
        <v>0</v>
      </c>
      <c r="V38" s="214">
        <f t="shared" si="11"/>
        <v>3</v>
      </c>
      <c r="W38" s="24" t="str">
        <f t="shared" si="12"/>
        <v>G</v>
      </c>
      <c r="X38" s="24" t="str">
        <f t="shared" si="13"/>
        <v>H</v>
      </c>
    </row>
    <row r="39" spans="1:24" x14ac:dyDescent="0.25">
      <c r="A39" s="24">
        <v>5</v>
      </c>
      <c r="B39" s="59" t="s">
        <v>67</v>
      </c>
      <c r="C39" s="180">
        <v>0.75347222222222221</v>
      </c>
      <c r="D39" s="209" t="s">
        <v>6</v>
      </c>
      <c r="E39" s="213" t="str">
        <f t="shared" si="3"/>
        <v>Wout Joosten</v>
      </c>
      <c r="F39" s="213" t="s">
        <v>8</v>
      </c>
      <c r="G39" s="213" t="str">
        <f t="shared" si="4"/>
        <v>Sam Habscheid</v>
      </c>
      <c r="H39" s="205" t="s">
        <v>4</v>
      </c>
      <c r="I39" s="79" t="s">
        <v>7</v>
      </c>
      <c r="J39" s="213" t="str">
        <f t="shared" si="5"/>
        <v>Koen Houtgast</v>
      </c>
      <c r="K39" s="91">
        <v>6</v>
      </c>
      <c r="L39" s="92">
        <v>11</v>
      </c>
      <c r="M39" s="215">
        <v>4</v>
      </c>
      <c r="N39" s="92">
        <v>11</v>
      </c>
      <c r="O39" s="215">
        <v>5</v>
      </c>
      <c r="P39" s="92">
        <v>11</v>
      </c>
      <c r="Q39" s="215"/>
      <c r="R39" s="92"/>
      <c r="S39" s="215"/>
      <c r="T39" s="93"/>
      <c r="U39" s="59">
        <f t="shared" si="10"/>
        <v>0</v>
      </c>
      <c r="V39" s="214">
        <f t="shared" si="11"/>
        <v>3</v>
      </c>
      <c r="W39" s="24" t="str">
        <f t="shared" si="12"/>
        <v>D</v>
      </c>
      <c r="X39" s="24" t="str">
        <f t="shared" si="13"/>
        <v>F</v>
      </c>
    </row>
    <row r="40" spans="1:24" x14ac:dyDescent="0.25">
      <c r="A40" s="24">
        <v>6</v>
      </c>
      <c r="B40" s="59" t="s">
        <v>67</v>
      </c>
      <c r="C40" s="180">
        <v>0.75347222222222221</v>
      </c>
      <c r="D40" s="209" t="s">
        <v>5</v>
      </c>
      <c r="E40" s="213" t="str">
        <f t="shared" si="3"/>
        <v>Senan Sheridan</v>
      </c>
      <c r="F40" s="213" t="s">
        <v>8</v>
      </c>
      <c r="G40" s="213" t="str">
        <f t="shared" si="4"/>
        <v>Maka Maxence</v>
      </c>
      <c r="H40" s="205" t="s">
        <v>1</v>
      </c>
      <c r="I40" s="79" t="s">
        <v>12</v>
      </c>
      <c r="J40" s="213" t="str">
        <f t="shared" si="5"/>
        <v>Levi Glod</v>
      </c>
      <c r="K40" s="91">
        <v>3</v>
      </c>
      <c r="L40" s="92">
        <v>11</v>
      </c>
      <c r="M40" s="215">
        <v>6</v>
      </c>
      <c r="N40" s="92">
        <v>11</v>
      </c>
      <c r="O40" s="215">
        <v>7</v>
      </c>
      <c r="P40" s="92">
        <v>11</v>
      </c>
      <c r="Q40" s="215"/>
      <c r="R40" s="92"/>
      <c r="S40" s="215"/>
      <c r="T40" s="93"/>
      <c r="U40" s="59">
        <f t="shared" si="10"/>
        <v>0</v>
      </c>
      <c r="V40" s="214">
        <f t="shared" si="11"/>
        <v>3</v>
      </c>
      <c r="W40" s="24" t="str">
        <f t="shared" si="12"/>
        <v>A</v>
      </c>
      <c r="X40" s="24" t="str">
        <f t="shared" si="13"/>
        <v>E</v>
      </c>
    </row>
    <row r="41" spans="1:24" x14ac:dyDescent="0.25">
      <c r="A41" s="24">
        <v>5</v>
      </c>
      <c r="B41" s="212" t="s">
        <v>67</v>
      </c>
      <c r="C41" s="180">
        <v>0.77083333333333337</v>
      </c>
      <c r="D41" s="209" t="s">
        <v>3</v>
      </c>
      <c r="E41" s="213" t="str">
        <f t="shared" si="3"/>
        <v>Vitja Lutsenko</v>
      </c>
      <c r="F41" s="213" t="s">
        <v>8</v>
      </c>
      <c r="G41" s="213" t="str">
        <f t="shared" si="4"/>
        <v>Sam Habscheid</v>
      </c>
      <c r="H41" s="205" t="s">
        <v>4</v>
      </c>
      <c r="I41" s="79" t="s">
        <v>2</v>
      </c>
      <c r="J41" s="213" t="str">
        <f t="shared" si="5"/>
        <v>Michiel Nijst</v>
      </c>
      <c r="K41" s="91">
        <v>11</v>
      </c>
      <c r="L41" s="92">
        <v>13</v>
      </c>
      <c r="M41" s="215">
        <v>7</v>
      </c>
      <c r="N41" s="92">
        <v>11</v>
      </c>
      <c r="O41" s="215">
        <v>15</v>
      </c>
      <c r="P41" s="92">
        <v>13</v>
      </c>
      <c r="Q41" s="215">
        <v>11</v>
      </c>
      <c r="R41" s="92">
        <v>3</v>
      </c>
      <c r="S41" s="215">
        <v>11</v>
      </c>
      <c r="T41" s="93">
        <v>6</v>
      </c>
      <c r="U41" s="59">
        <f t="shared" si="10"/>
        <v>3</v>
      </c>
      <c r="V41" s="214">
        <f t="shared" si="11"/>
        <v>2</v>
      </c>
      <c r="W41" s="24" t="str">
        <f t="shared" si="12"/>
        <v>C</v>
      </c>
      <c r="X41" s="24" t="str">
        <f t="shared" si="13"/>
        <v>D</v>
      </c>
    </row>
    <row r="42" spans="1:24" x14ac:dyDescent="0.25">
      <c r="A42" s="24">
        <v>6</v>
      </c>
      <c r="B42" s="212" t="s">
        <v>67</v>
      </c>
      <c r="C42" s="180">
        <v>0.77083333333333337</v>
      </c>
      <c r="D42" s="209" t="s">
        <v>7</v>
      </c>
      <c r="E42" s="213" t="str">
        <f t="shared" si="3"/>
        <v>Koen Houtgast</v>
      </c>
      <c r="F42" s="213" t="s">
        <v>8</v>
      </c>
      <c r="G42" s="213" t="str">
        <f t="shared" si="4"/>
        <v>Maka Maxence</v>
      </c>
      <c r="H42" s="205" t="s">
        <v>1</v>
      </c>
      <c r="I42" s="79" t="s">
        <v>5</v>
      </c>
      <c r="J42" s="213" t="str">
        <f t="shared" si="5"/>
        <v>Senan Sheridan</v>
      </c>
      <c r="K42" s="91">
        <v>7</v>
      </c>
      <c r="L42" s="92">
        <v>11</v>
      </c>
      <c r="M42" s="215">
        <v>11</v>
      </c>
      <c r="N42" s="92">
        <v>8</v>
      </c>
      <c r="O42" s="215">
        <v>9</v>
      </c>
      <c r="P42" s="92">
        <v>11</v>
      </c>
      <c r="Q42" s="215">
        <v>5</v>
      </c>
      <c r="R42" s="92">
        <v>11</v>
      </c>
      <c r="S42" s="215"/>
      <c r="T42" s="93"/>
      <c r="U42" s="59">
        <f t="shared" si="10"/>
        <v>1</v>
      </c>
      <c r="V42" s="214">
        <f t="shared" si="11"/>
        <v>3</v>
      </c>
      <c r="W42" s="24" t="str">
        <f t="shared" si="12"/>
        <v>A</v>
      </c>
      <c r="X42" s="24" t="str">
        <f t="shared" si="13"/>
        <v>G</v>
      </c>
    </row>
    <row r="43" spans="1:24" x14ac:dyDescent="0.25">
      <c r="A43" s="24">
        <v>5</v>
      </c>
      <c r="B43" s="212" t="s">
        <v>67</v>
      </c>
      <c r="C43" s="180">
        <v>0.78819444444444453</v>
      </c>
      <c r="D43" s="209" t="s">
        <v>2</v>
      </c>
      <c r="E43" s="213" t="str">
        <f t="shared" si="3"/>
        <v>Michiel Nijst</v>
      </c>
      <c r="F43" s="213" t="s">
        <v>8</v>
      </c>
      <c r="G43" s="213" t="str">
        <f t="shared" si="4"/>
        <v>Senan Sheridan</v>
      </c>
      <c r="H43" s="205" t="s">
        <v>5</v>
      </c>
      <c r="I43" s="79" t="s">
        <v>1</v>
      </c>
      <c r="J43" s="213" t="str">
        <f t="shared" si="5"/>
        <v>Maka Maxence</v>
      </c>
      <c r="K43" s="91">
        <v>11</v>
      </c>
      <c r="L43" s="92">
        <v>3</v>
      </c>
      <c r="M43" s="215">
        <v>11</v>
      </c>
      <c r="N43" s="92">
        <v>5</v>
      </c>
      <c r="O43" s="215">
        <v>11</v>
      </c>
      <c r="P43" s="92">
        <v>2</v>
      </c>
      <c r="Q43" s="215"/>
      <c r="R43" s="92"/>
      <c r="S43" s="215"/>
      <c r="T43" s="93"/>
      <c r="U43" s="59">
        <f t="shared" si="10"/>
        <v>3</v>
      </c>
      <c r="V43" s="214">
        <f t="shared" si="11"/>
        <v>0</v>
      </c>
      <c r="W43" s="24" t="str">
        <f t="shared" si="12"/>
        <v>B</v>
      </c>
      <c r="X43" s="24" t="str">
        <f t="shared" si="13"/>
        <v>E</v>
      </c>
    </row>
    <row r="44" spans="1:24" ht="15.75" thickBot="1" x14ac:dyDescent="0.3">
      <c r="A44" s="25">
        <v>6</v>
      </c>
      <c r="B44" s="219" t="s">
        <v>67</v>
      </c>
      <c r="C44" s="181">
        <v>0.78819444444444453</v>
      </c>
      <c r="D44" s="206" t="s">
        <v>12</v>
      </c>
      <c r="E44" s="220" t="str">
        <f t="shared" si="3"/>
        <v>Levi Glod</v>
      </c>
      <c r="F44" s="220" t="s">
        <v>8</v>
      </c>
      <c r="G44" s="220" t="str">
        <f t="shared" si="4"/>
        <v>Wout Joosten</v>
      </c>
      <c r="H44" s="207" t="s">
        <v>6</v>
      </c>
      <c r="I44" s="28" t="s">
        <v>7</v>
      </c>
      <c r="J44" s="220" t="str">
        <f t="shared" si="5"/>
        <v>Koen Houtgast</v>
      </c>
      <c r="K44" s="42">
        <v>11</v>
      </c>
      <c r="L44" s="43">
        <v>1</v>
      </c>
      <c r="M44" s="222">
        <v>11</v>
      </c>
      <c r="N44" s="43">
        <v>6</v>
      </c>
      <c r="O44" s="222">
        <v>9</v>
      </c>
      <c r="P44" s="43">
        <v>11</v>
      </c>
      <c r="Q44" s="222">
        <v>11</v>
      </c>
      <c r="R44" s="43">
        <v>5</v>
      </c>
      <c r="S44" s="222"/>
      <c r="T44" s="44"/>
      <c r="U44" s="60">
        <f t="shared" si="10"/>
        <v>3</v>
      </c>
      <c r="V44" s="221">
        <f t="shared" si="11"/>
        <v>1</v>
      </c>
      <c r="W44" s="25" t="str">
        <f t="shared" si="12"/>
        <v>H</v>
      </c>
      <c r="X44" s="25" t="str">
        <f t="shared" si="13"/>
        <v>F</v>
      </c>
    </row>
    <row r="45" spans="1:24" x14ac:dyDescent="0.25">
      <c r="G45" s="78"/>
      <c r="H45" s="29"/>
      <c r="I45" s="78"/>
      <c r="J45" s="147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</row>
    <row r="46" spans="1:24" x14ac:dyDescent="0.25"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</row>
    <row r="47" spans="1:24" x14ac:dyDescent="0.25"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</row>
    <row r="48" spans="1:24" x14ac:dyDescent="0.25"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</row>
    <row r="49" spans="7:23" x14ac:dyDescent="0.25"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</row>
    <row r="50" spans="7:23" x14ac:dyDescent="0.25"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</row>
    <row r="51" spans="7:23" x14ac:dyDescent="0.25"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</row>
    <row r="52" spans="7:23" x14ac:dyDescent="0.25"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</row>
  </sheetData>
  <mergeCells count="57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Q11:X11"/>
    <mergeCell ref="B11:E11"/>
    <mergeCell ref="F11:G11"/>
    <mergeCell ref="H11:I11"/>
    <mergeCell ref="O11:P11"/>
    <mergeCell ref="B12:E12"/>
    <mergeCell ref="F12:G12"/>
    <mergeCell ref="H12:I12"/>
    <mergeCell ref="O12:P12"/>
    <mergeCell ref="Q12:X12"/>
    <mergeCell ref="A15:H15"/>
    <mergeCell ref="S16:T16"/>
    <mergeCell ref="U16:V16"/>
    <mergeCell ref="D16:H16"/>
    <mergeCell ref="I16:J16"/>
    <mergeCell ref="K16:L16"/>
    <mergeCell ref="M16:N16"/>
    <mergeCell ref="O16:P16"/>
    <mergeCell ref="Q16:R16"/>
  </mergeCells>
  <pageMargins left="0.7" right="0.7" top="0.75" bottom="0.75" header="0.3" footer="0.3"/>
  <pageSetup paperSize="9" scale="7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theme="4" tint="0.59999389629810485"/>
    <pageSetUpPr fitToPage="1"/>
  </sheetPr>
  <dimension ref="A1:Y52"/>
  <sheetViews>
    <sheetView workbookViewId="0">
      <selection activeCell="Q11" sqref="Q11:X11"/>
    </sheetView>
  </sheetViews>
  <sheetFormatPr defaultColWidth="9" defaultRowHeight="15" x14ac:dyDescent="0.25"/>
  <cols>
    <col min="1" max="2" width="5.140625" style="21" customWidth="1"/>
    <col min="3" max="3" width="8" style="21" customWidth="1"/>
    <col min="4" max="4" width="4.5703125" style="21" customWidth="1"/>
    <col min="5" max="5" width="20.7109375" style="21" customWidth="1"/>
    <col min="6" max="6" width="4.5703125" style="21" customWidth="1"/>
    <col min="7" max="7" width="20.7109375" style="21" customWidth="1"/>
    <col min="8" max="9" width="4.5703125" style="21" customWidth="1"/>
    <col min="10" max="10" width="20.7109375" style="21" customWidth="1"/>
    <col min="11" max="20" width="4.28515625" style="21" customWidth="1"/>
    <col min="21" max="22" width="5.7109375" style="21" customWidth="1"/>
    <col min="23" max="23" width="5.85546875" style="21" customWidth="1"/>
    <col min="24" max="24" width="5.85546875" style="78" customWidth="1"/>
    <col min="25" max="16384" width="9" style="78"/>
  </cols>
  <sheetData>
    <row r="1" spans="1:25" ht="31.5" x14ac:dyDescent="0.5">
      <c r="A1" s="244" t="s">
        <v>154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5" ht="18.75" customHeight="1" thickBot="1" x14ac:dyDescent="0.55000000000000004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</row>
    <row r="3" spans="1:25" s="17" customFormat="1" ht="19.5" thickBot="1" x14ac:dyDescent="0.35">
      <c r="A3" s="293" t="s">
        <v>63</v>
      </c>
      <c r="B3" s="294"/>
      <c r="C3" s="294"/>
      <c r="D3" s="294"/>
      <c r="E3" s="294"/>
      <c r="F3" s="294"/>
      <c r="G3" s="294"/>
      <c r="H3" s="294"/>
      <c r="I3" s="295"/>
      <c r="J3" s="16"/>
      <c r="K3" s="296" t="s">
        <v>64</v>
      </c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8"/>
    </row>
    <row r="4" spans="1:25" ht="15.75" thickBot="1" x14ac:dyDescent="0.3">
      <c r="A4" s="18" t="s">
        <v>0</v>
      </c>
      <c r="B4" s="299" t="s">
        <v>47</v>
      </c>
      <c r="C4" s="300"/>
      <c r="D4" s="300"/>
      <c r="E4" s="301"/>
      <c r="F4" s="302" t="s">
        <v>41</v>
      </c>
      <c r="G4" s="303"/>
      <c r="H4" s="299" t="s">
        <v>44</v>
      </c>
      <c r="I4" s="301"/>
      <c r="J4" s="213"/>
      <c r="K4" s="19" t="s">
        <v>59</v>
      </c>
      <c r="L4" s="19" t="s">
        <v>60</v>
      </c>
      <c r="M4" s="19" t="s">
        <v>61</v>
      </c>
      <c r="N4" s="19" t="s">
        <v>62</v>
      </c>
      <c r="O4" s="304" t="s">
        <v>45</v>
      </c>
      <c r="P4" s="305"/>
      <c r="Q4" s="306" t="s">
        <v>47</v>
      </c>
      <c r="R4" s="307"/>
      <c r="S4" s="307"/>
      <c r="T4" s="307"/>
      <c r="U4" s="307"/>
      <c r="V4" s="307"/>
      <c r="W4" s="307"/>
      <c r="X4" s="308"/>
    </row>
    <row r="5" spans="1:25" ht="15.75" thickBot="1" x14ac:dyDescent="0.3">
      <c r="A5" s="20" t="s">
        <v>1</v>
      </c>
      <c r="B5" s="285" t="s">
        <v>85</v>
      </c>
      <c r="C5" s="286"/>
      <c r="D5" s="286"/>
      <c r="E5" s="286"/>
      <c r="F5" s="287" t="s">
        <v>138</v>
      </c>
      <c r="G5" s="286"/>
      <c r="H5" s="286">
        <v>2008</v>
      </c>
      <c r="I5" s="288"/>
      <c r="J5" s="213"/>
      <c r="K5" s="61">
        <f t="shared" ref="K5:K12" si="0">COUNTIF($W$17:$W$44,A5)</f>
        <v>7</v>
      </c>
      <c r="L5" s="216">
        <f t="shared" ref="L5:L12" si="1">COUNTIF($X$17:$X$44,A5)</f>
        <v>0</v>
      </c>
      <c r="M5" s="218"/>
      <c r="N5" s="218"/>
      <c r="O5" s="289">
        <v>1</v>
      </c>
      <c r="P5" s="289"/>
      <c r="Q5" s="290" t="str">
        <f>B5</f>
        <v>Tom Boyard</v>
      </c>
      <c r="R5" s="290"/>
      <c r="S5" s="290"/>
      <c r="T5" s="290"/>
      <c r="U5" s="290"/>
      <c r="V5" s="290"/>
      <c r="W5" s="290"/>
      <c r="X5" s="291"/>
    </row>
    <row r="6" spans="1:25" ht="15.75" thickBot="1" x14ac:dyDescent="0.3">
      <c r="A6" s="20" t="s">
        <v>2</v>
      </c>
      <c r="B6" s="280" t="s">
        <v>10</v>
      </c>
      <c r="C6" s="281"/>
      <c r="D6" s="281"/>
      <c r="E6" s="281"/>
      <c r="F6" s="282" t="s">
        <v>143</v>
      </c>
      <c r="G6" s="282"/>
      <c r="H6" s="281">
        <v>2007</v>
      </c>
      <c r="I6" s="283"/>
      <c r="J6" s="213"/>
      <c r="K6" s="59">
        <f t="shared" si="0"/>
        <v>5</v>
      </c>
      <c r="L6" s="213">
        <f t="shared" si="1"/>
        <v>2</v>
      </c>
      <c r="M6" s="215">
        <v>3</v>
      </c>
      <c r="N6" s="215">
        <v>1</v>
      </c>
      <c r="O6" s="284">
        <v>2</v>
      </c>
      <c r="P6" s="284"/>
      <c r="Q6" s="278" t="str">
        <f t="shared" ref="Q6:Q12" si="2">B6</f>
        <v>Per Gevers</v>
      </c>
      <c r="R6" s="278"/>
      <c r="S6" s="278"/>
      <c r="T6" s="278"/>
      <c r="U6" s="278"/>
      <c r="V6" s="278"/>
      <c r="W6" s="278"/>
      <c r="X6" s="279"/>
    </row>
    <row r="7" spans="1:25" ht="15.75" thickBot="1" x14ac:dyDescent="0.3">
      <c r="A7" s="20" t="s">
        <v>3</v>
      </c>
      <c r="B7" s="280" t="s">
        <v>113</v>
      </c>
      <c r="C7" s="281"/>
      <c r="D7" s="281"/>
      <c r="E7" s="281"/>
      <c r="F7" s="282" t="s">
        <v>151</v>
      </c>
      <c r="G7" s="282"/>
      <c r="H7" s="281">
        <v>2007</v>
      </c>
      <c r="I7" s="283"/>
      <c r="J7" s="213"/>
      <c r="K7" s="59">
        <f t="shared" si="0"/>
        <v>3</v>
      </c>
      <c r="L7" s="213">
        <f t="shared" si="1"/>
        <v>4</v>
      </c>
      <c r="M7" s="215"/>
      <c r="N7" s="215"/>
      <c r="O7" s="284">
        <v>5</v>
      </c>
      <c r="P7" s="284"/>
      <c r="Q7" s="278" t="str">
        <f t="shared" si="2"/>
        <v>Edgar Moro</v>
      </c>
      <c r="R7" s="278"/>
      <c r="S7" s="278"/>
      <c r="T7" s="278"/>
      <c r="U7" s="278"/>
      <c r="V7" s="278"/>
      <c r="W7" s="278"/>
      <c r="X7" s="279"/>
    </row>
    <row r="8" spans="1:25" ht="15.75" thickBot="1" x14ac:dyDescent="0.3">
      <c r="A8" s="20" t="s">
        <v>4</v>
      </c>
      <c r="B8" s="280" t="s">
        <v>121</v>
      </c>
      <c r="C8" s="281"/>
      <c r="D8" s="281"/>
      <c r="E8" s="281"/>
      <c r="F8" s="282" t="s">
        <v>141</v>
      </c>
      <c r="G8" s="282"/>
      <c r="H8" s="281">
        <v>2008</v>
      </c>
      <c r="I8" s="283"/>
      <c r="J8" s="213"/>
      <c r="K8" s="59">
        <f t="shared" si="0"/>
        <v>4</v>
      </c>
      <c r="L8" s="213">
        <f t="shared" si="1"/>
        <v>3</v>
      </c>
      <c r="M8" s="215"/>
      <c r="N8" s="215"/>
      <c r="O8" s="284">
        <v>4</v>
      </c>
      <c r="P8" s="284"/>
      <c r="Q8" s="278" t="str">
        <f t="shared" si="2"/>
        <v>Noa Baekelandt</v>
      </c>
      <c r="R8" s="278"/>
      <c r="S8" s="278"/>
      <c r="T8" s="278"/>
      <c r="U8" s="278"/>
      <c r="V8" s="278"/>
      <c r="W8" s="278"/>
      <c r="X8" s="279"/>
    </row>
    <row r="9" spans="1:25" ht="15.75" thickBot="1" x14ac:dyDescent="0.3">
      <c r="A9" s="20" t="s">
        <v>5</v>
      </c>
      <c r="B9" s="280" t="s">
        <v>108</v>
      </c>
      <c r="C9" s="281"/>
      <c r="D9" s="281"/>
      <c r="E9" s="281"/>
      <c r="F9" s="282" t="s">
        <v>43</v>
      </c>
      <c r="G9" s="282"/>
      <c r="H9" s="281">
        <v>2007</v>
      </c>
      <c r="I9" s="283"/>
      <c r="J9" s="213"/>
      <c r="K9" s="59">
        <f t="shared" si="0"/>
        <v>0</v>
      </c>
      <c r="L9" s="213">
        <f t="shared" si="1"/>
        <v>7</v>
      </c>
      <c r="M9" s="215"/>
      <c r="N9" s="215"/>
      <c r="O9" s="284">
        <v>8</v>
      </c>
      <c r="P9" s="284"/>
      <c r="Q9" s="278" t="str">
        <f>B9</f>
        <v>Niels Joosten</v>
      </c>
      <c r="R9" s="278"/>
      <c r="S9" s="278"/>
      <c r="T9" s="278"/>
      <c r="U9" s="278"/>
      <c r="V9" s="278"/>
      <c r="W9" s="278"/>
      <c r="X9" s="279"/>
    </row>
    <row r="10" spans="1:25" ht="15.75" thickBot="1" x14ac:dyDescent="0.3">
      <c r="A10" s="20" t="s">
        <v>6</v>
      </c>
      <c r="B10" s="280" t="s">
        <v>97</v>
      </c>
      <c r="C10" s="281"/>
      <c r="D10" s="281"/>
      <c r="E10" s="281"/>
      <c r="F10" s="282" t="s">
        <v>152</v>
      </c>
      <c r="G10" s="282"/>
      <c r="H10" s="281">
        <v>2007</v>
      </c>
      <c r="I10" s="283"/>
      <c r="J10" s="213"/>
      <c r="K10" s="59">
        <f t="shared" si="0"/>
        <v>2</v>
      </c>
      <c r="L10" s="213">
        <f t="shared" si="1"/>
        <v>5</v>
      </c>
      <c r="M10" s="215">
        <v>2</v>
      </c>
      <c r="N10" s="215">
        <v>3</v>
      </c>
      <c r="O10" s="284">
        <v>7</v>
      </c>
      <c r="P10" s="284"/>
      <c r="Q10" s="278" t="str">
        <f>B10</f>
        <v>Matthew Mooney</v>
      </c>
      <c r="R10" s="278"/>
      <c r="S10" s="278"/>
      <c r="T10" s="278"/>
      <c r="U10" s="278"/>
      <c r="V10" s="278"/>
      <c r="W10" s="278"/>
      <c r="X10" s="279"/>
    </row>
    <row r="11" spans="1:25" ht="15.75" thickBot="1" x14ac:dyDescent="0.3">
      <c r="A11" s="20" t="s">
        <v>7</v>
      </c>
      <c r="B11" s="280" t="s">
        <v>175</v>
      </c>
      <c r="C11" s="281"/>
      <c r="D11" s="281"/>
      <c r="E11" s="281"/>
      <c r="F11" s="282" t="s">
        <v>73</v>
      </c>
      <c r="G11" s="282"/>
      <c r="H11" s="281">
        <v>2008</v>
      </c>
      <c r="I11" s="283"/>
      <c r="J11" s="213"/>
      <c r="K11" s="59">
        <f t="shared" si="0"/>
        <v>2</v>
      </c>
      <c r="L11" s="213">
        <f t="shared" si="1"/>
        <v>5</v>
      </c>
      <c r="M11" s="215">
        <v>3</v>
      </c>
      <c r="N11" s="215">
        <v>2</v>
      </c>
      <c r="O11" s="284">
        <v>6</v>
      </c>
      <c r="P11" s="284"/>
      <c r="Q11" s="278" t="str">
        <f t="shared" si="2"/>
        <v>David Schury</v>
      </c>
      <c r="R11" s="278"/>
      <c r="S11" s="278"/>
      <c r="T11" s="278"/>
      <c r="U11" s="278"/>
      <c r="V11" s="278"/>
      <c r="W11" s="278"/>
      <c r="X11" s="279"/>
    </row>
    <row r="12" spans="1:25" ht="15.75" thickBot="1" x14ac:dyDescent="0.3">
      <c r="A12" s="26" t="s">
        <v>12</v>
      </c>
      <c r="B12" s="271" t="s">
        <v>11</v>
      </c>
      <c r="C12" s="272"/>
      <c r="D12" s="272"/>
      <c r="E12" s="272"/>
      <c r="F12" s="273" t="s">
        <v>148</v>
      </c>
      <c r="G12" s="273"/>
      <c r="H12" s="272">
        <v>2007</v>
      </c>
      <c r="I12" s="274"/>
      <c r="J12" s="213"/>
      <c r="K12" s="60">
        <f t="shared" si="0"/>
        <v>5</v>
      </c>
      <c r="L12" s="220">
        <f t="shared" si="1"/>
        <v>2</v>
      </c>
      <c r="M12" s="222">
        <v>1</v>
      </c>
      <c r="N12" s="222">
        <v>3</v>
      </c>
      <c r="O12" s="275">
        <v>3</v>
      </c>
      <c r="P12" s="275"/>
      <c r="Q12" s="276" t="str">
        <f t="shared" si="2"/>
        <v>Jelle Campers</v>
      </c>
      <c r="R12" s="276"/>
      <c r="S12" s="276"/>
      <c r="T12" s="276"/>
      <c r="U12" s="276"/>
      <c r="V12" s="276"/>
      <c r="W12" s="276"/>
      <c r="X12" s="277"/>
    </row>
    <row r="13" spans="1:25" x14ac:dyDescent="0.25">
      <c r="A13" s="78"/>
      <c r="B13" s="78"/>
      <c r="C13" s="78"/>
      <c r="E13" s="78"/>
      <c r="F13" s="78"/>
      <c r="G13" s="78"/>
      <c r="H13" s="78"/>
      <c r="I13" s="78"/>
      <c r="J13" s="78"/>
      <c r="K13" s="78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</row>
    <row r="14" spans="1:25" ht="15.75" thickBot="1" x14ac:dyDescent="0.3">
      <c r="A14" s="78"/>
      <c r="B14" s="78"/>
      <c r="C14" s="78"/>
      <c r="E14" s="78"/>
      <c r="F14" s="78"/>
      <c r="G14" s="78"/>
      <c r="H14" s="78"/>
      <c r="I14" s="78"/>
      <c r="J14" s="78"/>
      <c r="K14" s="78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</row>
    <row r="15" spans="1:25" ht="15.75" thickBot="1" x14ac:dyDescent="0.3">
      <c r="A15" s="265" t="s">
        <v>65</v>
      </c>
      <c r="B15" s="266"/>
      <c r="C15" s="266"/>
      <c r="D15" s="266"/>
      <c r="E15" s="266"/>
      <c r="F15" s="266"/>
      <c r="G15" s="266"/>
      <c r="H15" s="267"/>
      <c r="I15" s="78"/>
      <c r="J15" s="78"/>
      <c r="K15" s="78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</row>
    <row r="16" spans="1:25" ht="15.75" thickBot="1" x14ac:dyDescent="0.3">
      <c r="A16" s="22" t="s">
        <v>46</v>
      </c>
      <c r="B16" s="223" t="s">
        <v>48</v>
      </c>
      <c r="C16" s="22" t="s">
        <v>42</v>
      </c>
      <c r="D16" s="268" t="s">
        <v>52</v>
      </c>
      <c r="E16" s="268"/>
      <c r="F16" s="268"/>
      <c r="G16" s="268"/>
      <c r="H16" s="268"/>
      <c r="I16" s="269" t="s">
        <v>53</v>
      </c>
      <c r="J16" s="268"/>
      <c r="K16" s="265" t="s">
        <v>54</v>
      </c>
      <c r="L16" s="270"/>
      <c r="M16" s="266" t="s">
        <v>55</v>
      </c>
      <c r="N16" s="270"/>
      <c r="O16" s="266" t="s">
        <v>56</v>
      </c>
      <c r="P16" s="270"/>
      <c r="Q16" s="266" t="s">
        <v>57</v>
      </c>
      <c r="R16" s="270"/>
      <c r="S16" s="266" t="s">
        <v>58</v>
      </c>
      <c r="T16" s="267"/>
      <c r="U16" s="265" t="s">
        <v>51</v>
      </c>
      <c r="V16" s="266"/>
      <c r="W16" s="22" t="s">
        <v>49</v>
      </c>
      <c r="X16" s="22" t="s">
        <v>50</v>
      </c>
      <c r="Y16" s="213"/>
    </row>
    <row r="17" spans="1:24" x14ac:dyDescent="0.25">
      <c r="A17" s="23">
        <v>7</v>
      </c>
      <c r="B17" s="61" t="s">
        <v>67</v>
      </c>
      <c r="C17" s="186">
        <v>0.5625</v>
      </c>
      <c r="D17" s="208" t="s">
        <v>3</v>
      </c>
      <c r="E17" s="216" t="str">
        <f t="shared" ref="E17:E44" si="3">VLOOKUP(D17,$A$5:$I$12,2)</f>
        <v>Edgar Moro</v>
      </c>
      <c r="F17" s="216" t="s">
        <v>8</v>
      </c>
      <c r="G17" s="216" t="str">
        <f t="shared" ref="G17:G44" si="4">VLOOKUP(H17,$A$5:$I$12,2)</f>
        <v>David Schury</v>
      </c>
      <c r="H17" s="210" t="s">
        <v>7</v>
      </c>
      <c r="I17" s="27" t="s">
        <v>1</v>
      </c>
      <c r="J17" s="216" t="str">
        <f t="shared" ref="J17:J44" si="5">VLOOKUP(I17,$A$5:$I$12,2)</f>
        <v>Tom Boyard</v>
      </c>
      <c r="K17" s="39">
        <v>11</v>
      </c>
      <c r="L17" s="40">
        <v>6</v>
      </c>
      <c r="M17" s="218">
        <v>11</v>
      </c>
      <c r="N17" s="40">
        <v>8</v>
      </c>
      <c r="O17" s="218">
        <v>11</v>
      </c>
      <c r="P17" s="40">
        <v>5</v>
      </c>
      <c r="Q17" s="218"/>
      <c r="R17" s="40"/>
      <c r="S17" s="218"/>
      <c r="T17" s="41"/>
      <c r="U17" s="61">
        <f>IF(K17&gt;L17, 1, 0) + IF(M17&gt;N17, 1, 0) + IF(O17&gt;P17, 1, 0) + IF(Q17&gt;R17, 1, 0) + IF(S17&gt;T17, 1, 0)</f>
        <v>3</v>
      </c>
      <c r="V17" s="217">
        <f>IF(K17&lt;L17, 1, 0) + IF(M17&lt;N17, 1, 0) + IF(O17&lt;P17, 1, 0) + IF(Q17&lt;R17, 1, 0) + IF(S17&lt;T17, 1, 0)</f>
        <v>0</v>
      </c>
      <c r="W17" s="23" t="str">
        <f>IF(U17&gt;V17,D17,IF(U17&lt;V17,H17,""))</f>
        <v>C</v>
      </c>
      <c r="X17" s="23" t="str">
        <f>IF(U17&gt;V17,H17,IF(U17&lt;V17,D17,""))</f>
        <v>G</v>
      </c>
    </row>
    <row r="18" spans="1:24" x14ac:dyDescent="0.25">
      <c r="A18" s="24">
        <v>8</v>
      </c>
      <c r="B18" s="59" t="s">
        <v>67</v>
      </c>
      <c r="C18" s="187">
        <v>0.5625</v>
      </c>
      <c r="D18" s="166" t="s">
        <v>2</v>
      </c>
      <c r="E18" s="213" t="str">
        <f t="shared" si="3"/>
        <v>Per Gevers</v>
      </c>
      <c r="F18" s="213" t="s">
        <v>8</v>
      </c>
      <c r="G18" s="213" t="str">
        <f t="shared" si="4"/>
        <v>Noa Baekelandt</v>
      </c>
      <c r="H18" s="168" t="s">
        <v>4</v>
      </c>
      <c r="I18" s="79" t="s">
        <v>5</v>
      </c>
      <c r="J18" s="213" t="str">
        <f t="shared" si="5"/>
        <v>Niels Joosten</v>
      </c>
      <c r="K18" s="91">
        <v>11</v>
      </c>
      <c r="L18" s="92">
        <v>8</v>
      </c>
      <c r="M18" s="215">
        <v>11</v>
      </c>
      <c r="N18" s="92">
        <v>7</v>
      </c>
      <c r="O18" s="215">
        <v>11</v>
      </c>
      <c r="P18" s="92">
        <v>8</v>
      </c>
      <c r="Q18" s="215"/>
      <c r="R18" s="92"/>
      <c r="S18" s="215"/>
      <c r="T18" s="93"/>
      <c r="U18" s="59">
        <f t="shared" ref="U18:U32" si="6">IF(K18&gt;L18, 1, 0) + IF(M18&gt;N18, 1, 0) + IF(O18&gt;P18, 1, 0) + IF(Q18&gt;R18, 1, 0) + IF(S18&gt;T18, 1, 0)</f>
        <v>3</v>
      </c>
      <c r="V18" s="214">
        <f t="shared" ref="V18:V32" si="7">IF(K18&lt;L18, 1, 0) + IF(M18&lt;N18, 1, 0) + IF(O18&lt;P18, 1, 0) + IF(Q18&lt;R18, 1, 0) + IF(S18&lt;T18, 1, 0)</f>
        <v>0</v>
      </c>
      <c r="W18" s="24" t="str">
        <f t="shared" ref="W18:W32" si="8">IF(U18&gt;V18,D18,IF(U18&lt;V18,H18,""))</f>
        <v>B</v>
      </c>
      <c r="X18" s="24" t="str">
        <f t="shared" ref="X18:X32" si="9">IF(U18&gt;V18,H18,IF(U18&lt;V18,D18,""))</f>
        <v>D</v>
      </c>
    </row>
    <row r="19" spans="1:24" x14ac:dyDescent="0.25">
      <c r="A19" s="24">
        <v>7</v>
      </c>
      <c r="B19" s="59" t="s">
        <v>67</v>
      </c>
      <c r="C19" s="187">
        <v>0.57986111111111105</v>
      </c>
      <c r="D19" s="166" t="s">
        <v>12</v>
      </c>
      <c r="E19" s="213" t="str">
        <f t="shared" si="3"/>
        <v>Jelle Campers</v>
      </c>
      <c r="F19" s="213" t="s">
        <v>8</v>
      </c>
      <c r="G19" s="213" t="str">
        <f t="shared" si="4"/>
        <v>Tom Boyard</v>
      </c>
      <c r="H19" s="168" t="s">
        <v>1</v>
      </c>
      <c r="I19" s="79" t="s">
        <v>2</v>
      </c>
      <c r="J19" s="213" t="str">
        <f t="shared" si="5"/>
        <v>Per Gevers</v>
      </c>
      <c r="K19" s="91">
        <v>13</v>
      </c>
      <c r="L19" s="92">
        <v>15</v>
      </c>
      <c r="M19" s="215">
        <v>11</v>
      </c>
      <c r="N19" s="92">
        <v>5</v>
      </c>
      <c r="O19" s="215">
        <v>5</v>
      </c>
      <c r="P19" s="92">
        <v>11</v>
      </c>
      <c r="Q19" s="215">
        <v>6</v>
      </c>
      <c r="R19" s="92">
        <v>11</v>
      </c>
      <c r="S19" s="215"/>
      <c r="T19" s="93"/>
      <c r="U19" s="59">
        <f t="shared" si="6"/>
        <v>1</v>
      </c>
      <c r="V19" s="214">
        <f t="shared" si="7"/>
        <v>3</v>
      </c>
      <c r="W19" s="24" t="str">
        <f t="shared" si="8"/>
        <v>A</v>
      </c>
      <c r="X19" s="24" t="str">
        <f t="shared" si="9"/>
        <v>H</v>
      </c>
    </row>
    <row r="20" spans="1:24" x14ac:dyDescent="0.25">
      <c r="A20" s="24">
        <v>8</v>
      </c>
      <c r="B20" s="59" t="s">
        <v>67</v>
      </c>
      <c r="C20" s="187">
        <v>0.57986111111111105</v>
      </c>
      <c r="D20" s="209" t="s">
        <v>6</v>
      </c>
      <c r="E20" s="213" t="str">
        <f t="shared" si="3"/>
        <v>Matthew Mooney</v>
      </c>
      <c r="F20" s="213" t="s">
        <v>8</v>
      </c>
      <c r="G20" s="213" t="str">
        <f t="shared" si="4"/>
        <v>Niels Joosten</v>
      </c>
      <c r="H20" s="205" t="s">
        <v>5</v>
      </c>
      <c r="I20" s="79" t="s">
        <v>7</v>
      </c>
      <c r="J20" s="213" t="str">
        <f t="shared" si="5"/>
        <v>David Schury</v>
      </c>
      <c r="K20" s="91">
        <v>11</v>
      </c>
      <c r="L20" s="92">
        <v>8</v>
      </c>
      <c r="M20" s="215">
        <v>10</v>
      </c>
      <c r="N20" s="92">
        <v>12</v>
      </c>
      <c r="O20" s="215">
        <v>11</v>
      </c>
      <c r="P20" s="92">
        <v>4</v>
      </c>
      <c r="Q20" s="215">
        <v>11</v>
      </c>
      <c r="R20" s="92">
        <v>3</v>
      </c>
      <c r="S20" s="215"/>
      <c r="T20" s="93"/>
      <c r="U20" s="59">
        <f t="shared" si="6"/>
        <v>3</v>
      </c>
      <c r="V20" s="214">
        <f t="shared" si="7"/>
        <v>1</v>
      </c>
      <c r="W20" s="24" t="str">
        <f t="shared" si="8"/>
        <v>F</v>
      </c>
      <c r="X20" s="24" t="str">
        <f t="shared" si="9"/>
        <v>E</v>
      </c>
    </row>
    <row r="21" spans="1:24" x14ac:dyDescent="0.25">
      <c r="A21" s="24">
        <v>7</v>
      </c>
      <c r="B21" s="59" t="s">
        <v>67</v>
      </c>
      <c r="C21" s="187">
        <v>0.59722222222222221</v>
      </c>
      <c r="D21" s="209" t="s">
        <v>3</v>
      </c>
      <c r="E21" s="213" t="str">
        <f t="shared" si="3"/>
        <v>Edgar Moro</v>
      </c>
      <c r="F21" s="213" t="s">
        <v>8</v>
      </c>
      <c r="G21" s="213" t="str">
        <f t="shared" si="4"/>
        <v>Tom Boyard</v>
      </c>
      <c r="H21" s="205" t="s">
        <v>1</v>
      </c>
      <c r="I21" s="79" t="s">
        <v>6</v>
      </c>
      <c r="J21" s="213" t="str">
        <f t="shared" si="5"/>
        <v>Matthew Mooney</v>
      </c>
      <c r="K21" s="91">
        <v>11</v>
      </c>
      <c r="L21" s="92">
        <v>13</v>
      </c>
      <c r="M21" s="215">
        <v>11</v>
      </c>
      <c r="N21" s="92">
        <v>4</v>
      </c>
      <c r="O21" s="215">
        <v>7</v>
      </c>
      <c r="P21" s="92">
        <v>11</v>
      </c>
      <c r="Q21" s="215">
        <v>5</v>
      </c>
      <c r="R21" s="92">
        <v>11</v>
      </c>
      <c r="S21" s="215"/>
      <c r="T21" s="93"/>
      <c r="U21" s="59">
        <f t="shared" si="6"/>
        <v>1</v>
      </c>
      <c r="V21" s="214">
        <f t="shared" si="7"/>
        <v>3</v>
      </c>
      <c r="W21" s="24" t="str">
        <f t="shared" si="8"/>
        <v>A</v>
      </c>
      <c r="X21" s="24" t="str">
        <f t="shared" si="9"/>
        <v>C</v>
      </c>
    </row>
    <row r="22" spans="1:24" x14ac:dyDescent="0.25">
      <c r="A22" s="24">
        <v>8</v>
      </c>
      <c r="B22" s="59" t="s">
        <v>67</v>
      </c>
      <c r="C22" s="187">
        <v>0.59722222222222221</v>
      </c>
      <c r="D22" s="209" t="s">
        <v>4</v>
      </c>
      <c r="E22" s="213" t="str">
        <f t="shared" si="3"/>
        <v>Noa Baekelandt</v>
      </c>
      <c r="F22" s="213" t="s">
        <v>8</v>
      </c>
      <c r="G22" s="213" t="str">
        <f t="shared" si="4"/>
        <v>Niels Joosten</v>
      </c>
      <c r="H22" s="205" t="s">
        <v>5</v>
      </c>
      <c r="I22" s="79" t="s">
        <v>12</v>
      </c>
      <c r="J22" s="213" t="str">
        <f t="shared" si="5"/>
        <v>Jelle Campers</v>
      </c>
      <c r="K22" s="91">
        <v>11</v>
      </c>
      <c r="L22" s="92">
        <v>7</v>
      </c>
      <c r="M22" s="215">
        <v>11</v>
      </c>
      <c r="N22" s="92">
        <v>4</v>
      </c>
      <c r="O22" s="215">
        <v>11</v>
      </c>
      <c r="P22" s="92">
        <v>1</v>
      </c>
      <c r="Q22" s="215"/>
      <c r="R22" s="92"/>
      <c r="S22" s="215"/>
      <c r="T22" s="93"/>
      <c r="U22" s="59">
        <f t="shared" si="6"/>
        <v>3</v>
      </c>
      <c r="V22" s="214">
        <f t="shared" si="7"/>
        <v>0</v>
      </c>
      <c r="W22" s="24" t="str">
        <f t="shared" si="8"/>
        <v>D</v>
      </c>
      <c r="X22" s="24" t="str">
        <f t="shared" si="9"/>
        <v>E</v>
      </c>
    </row>
    <row r="23" spans="1:24" x14ac:dyDescent="0.25">
      <c r="A23" s="24">
        <v>7</v>
      </c>
      <c r="B23" s="59" t="s">
        <v>67</v>
      </c>
      <c r="C23" s="187">
        <v>0.61458333333333337</v>
      </c>
      <c r="D23" s="209" t="s">
        <v>7</v>
      </c>
      <c r="E23" s="213" t="str">
        <f t="shared" si="3"/>
        <v>David Schury</v>
      </c>
      <c r="F23" s="213" t="s">
        <v>8</v>
      </c>
      <c r="G23" s="213" t="str">
        <f t="shared" si="4"/>
        <v>Matthew Mooney</v>
      </c>
      <c r="H23" s="205" t="s">
        <v>6</v>
      </c>
      <c r="I23" s="79" t="s">
        <v>4</v>
      </c>
      <c r="J23" s="213" t="str">
        <f t="shared" si="5"/>
        <v>Noa Baekelandt</v>
      </c>
      <c r="K23" s="91">
        <v>3</v>
      </c>
      <c r="L23" s="92">
        <v>11</v>
      </c>
      <c r="M23" s="215">
        <v>13</v>
      </c>
      <c r="N23" s="92">
        <v>11</v>
      </c>
      <c r="O23" s="215">
        <v>3</v>
      </c>
      <c r="P23" s="92">
        <v>11</v>
      </c>
      <c r="Q23" s="215">
        <v>13</v>
      </c>
      <c r="R23" s="92">
        <v>11</v>
      </c>
      <c r="S23" s="215">
        <v>11</v>
      </c>
      <c r="T23" s="93">
        <v>7</v>
      </c>
      <c r="U23" s="59">
        <f t="shared" si="6"/>
        <v>3</v>
      </c>
      <c r="V23" s="214">
        <f t="shared" si="7"/>
        <v>2</v>
      </c>
      <c r="W23" s="24" t="str">
        <f t="shared" si="8"/>
        <v>G</v>
      </c>
      <c r="X23" s="24" t="str">
        <f t="shared" si="9"/>
        <v>F</v>
      </c>
    </row>
    <row r="24" spans="1:24" x14ac:dyDescent="0.25">
      <c r="A24" s="24">
        <v>8</v>
      </c>
      <c r="B24" s="59" t="s">
        <v>67</v>
      </c>
      <c r="C24" s="187">
        <v>0.61458333333333337</v>
      </c>
      <c r="D24" s="209" t="s">
        <v>2</v>
      </c>
      <c r="E24" s="213" t="str">
        <f t="shared" si="3"/>
        <v>Per Gevers</v>
      </c>
      <c r="F24" s="213" t="s">
        <v>8</v>
      </c>
      <c r="G24" s="213" t="str">
        <f t="shared" si="4"/>
        <v>Jelle Campers</v>
      </c>
      <c r="H24" s="205" t="s">
        <v>12</v>
      </c>
      <c r="I24" s="79" t="s">
        <v>3</v>
      </c>
      <c r="J24" s="213" t="str">
        <f t="shared" si="5"/>
        <v>Edgar Moro</v>
      </c>
      <c r="K24" s="91">
        <v>11</v>
      </c>
      <c r="L24" s="92">
        <v>9</v>
      </c>
      <c r="M24" s="215">
        <v>7</v>
      </c>
      <c r="N24" s="92">
        <v>11</v>
      </c>
      <c r="O24" s="215">
        <v>11</v>
      </c>
      <c r="P24" s="92">
        <v>6</v>
      </c>
      <c r="Q24" s="215">
        <v>11</v>
      </c>
      <c r="R24" s="92">
        <v>9</v>
      </c>
      <c r="S24" s="215"/>
      <c r="T24" s="93"/>
      <c r="U24" s="59">
        <f t="shared" si="6"/>
        <v>3</v>
      </c>
      <c r="V24" s="214">
        <f t="shared" si="7"/>
        <v>1</v>
      </c>
      <c r="W24" s="24" t="str">
        <f t="shared" si="8"/>
        <v>B</v>
      </c>
      <c r="X24" s="24" t="str">
        <f t="shared" si="9"/>
        <v>H</v>
      </c>
    </row>
    <row r="25" spans="1:24" x14ac:dyDescent="0.25">
      <c r="A25" s="24">
        <v>7</v>
      </c>
      <c r="B25" s="59" t="s">
        <v>67</v>
      </c>
      <c r="C25" s="187">
        <v>0.63194444444444442</v>
      </c>
      <c r="D25" s="209" t="s">
        <v>3</v>
      </c>
      <c r="E25" s="213" t="str">
        <f t="shared" si="3"/>
        <v>Edgar Moro</v>
      </c>
      <c r="F25" s="213" t="s">
        <v>8</v>
      </c>
      <c r="G25" s="213" t="str">
        <f t="shared" si="4"/>
        <v>Niels Joosten</v>
      </c>
      <c r="H25" s="205" t="s">
        <v>5</v>
      </c>
      <c r="I25" s="79" t="s">
        <v>2</v>
      </c>
      <c r="J25" s="213" t="str">
        <f t="shared" si="5"/>
        <v>Per Gevers</v>
      </c>
      <c r="K25" s="91">
        <v>11</v>
      </c>
      <c r="L25" s="92">
        <v>7</v>
      </c>
      <c r="M25" s="215">
        <v>11</v>
      </c>
      <c r="N25" s="92">
        <v>5</v>
      </c>
      <c r="O25" s="215">
        <v>11</v>
      </c>
      <c r="P25" s="92">
        <v>9</v>
      </c>
      <c r="Q25" s="215"/>
      <c r="R25" s="92"/>
      <c r="S25" s="215"/>
      <c r="T25" s="93"/>
      <c r="U25" s="59">
        <f t="shared" si="6"/>
        <v>3</v>
      </c>
      <c r="V25" s="214">
        <f t="shared" si="7"/>
        <v>0</v>
      </c>
      <c r="W25" s="24" t="str">
        <f t="shared" si="8"/>
        <v>C</v>
      </c>
      <c r="X25" s="24" t="str">
        <f t="shared" si="9"/>
        <v>E</v>
      </c>
    </row>
    <row r="26" spans="1:24" x14ac:dyDescent="0.25">
      <c r="A26" s="24">
        <v>8</v>
      </c>
      <c r="B26" s="59" t="s">
        <v>67</v>
      </c>
      <c r="C26" s="187">
        <v>0.63194444444444442</v>
      </c>
      <c r="D26" s="209" t="s">
        <v>1</v>
      </c>
      <c r="E26" s="213" t="str">
        <f t="shared" si="3"/>
        <v>Tom Boyard</v>
      </c>
      <c r="F26" s="213" t="s">
        <v>8</v>
      </c>
      <c r="G26" s="213" t="str">
        <f t="shared" si="4"/>
        <v>Matthew Mooney</v>
      </c>
      <c r="H26" s="205" t="s">
        <v>6</v>
      </c>
      <c r="I26" s="79" t="s">
        <v>4</v>
      </c>
      <c r="J26" s="213" t="str">
        <f t="shared" si="5"/>
        <v>Noa Baekelandt</v>
      </c>
      <c r="K26" s="91">
        <v>11</v>
      </c>
      <c r="L26" s="92">
        <v>6</v>
      </c>
      <c r="M26" s="215">
        <v>11</v>
      </c>
      <c r="N26" s="92">
        <v>8</v>
      </c>
      <c r="O26" s="215">
        <v>11</v>
      </c>
      <c r="P26" s="92">
        <v>8</v>
      </c>
      <c r="Q26" s="215"/>
      <c r="R26" s="92"/>
      <c r="S26" s="215"/>
      <c r="T26" s="93"/>
      <c r="U26" s="59">
        <f t="shared" si="6"/>
        <v>3</v>
      </c>
      <c r="V26" s="214">
        <f t="shared" si="7"/>
        <v>0</v>
      </c>
      <c r="W26" s="24" t="str">
        <f t="shared" si="8"/>
        <v>A</v>
      </c>
      <c r="X26" s="24" t="str">
        <f t="shared" si="9"/>
        <v>F</v>
      </c>
    </row>
    <row r="27" spans="1:24" x14ac:dyDescent="0.25">
      <c r="A27" s="24">
        <v>7</v>
      </c>
      <c r="B27" s="59" t="s">
        <v>67</v>
      </c>
      <c r="C27" s="187">
        <v>0.64930555555555558</v>
      </c>
      <c r="D27" s="209" t="s">
        <v>4</v>
      </c>
      <c r="E27" s="213" t="str">
        <f t="shared" si="3"/>
        <v>Noa Baekelandt</v>
      </c>
      <c r="F27" s="213" t="s">
        <v>8</v>
      </c>
      <c r="G27" s="213" t="str">
        <f t="shared" si="4"/>
        <v>Jelle Campers</v>
      </c>
      <c r="H27" s="205" t="s">
        <v>12</v>
      </c>
      <c r="I27" s="79" t="s">
        <v>1</v>
      </c>
      <c r="J27" s="213" t="str">
        <f t="shared" si="5"/>
        <v>Tom Boyard</v>
      </c>
      <c r="K27" s="91">
        <v>8</v>
      </c>
      <c r="L27" s="92">
        <v>11</v>
      </c>
      <c r="M27" s="215">
        <v>10</v>
      </c>
      <c r="N27" s="92">
        <v>12</v>
      </c>
      <c r="O27" s="215">
        <v>6</v>
      </c>
      <c r="P27" s="92">
        <v>11</v>
      </c>
      <c r="Q27" s="215"/>
      <c r="R27" s="92"/>
      <c r="S27" s="215"/>
      <c r="T27" s="93"/>
      <c r="U27" s="59">
        <f t="shared" si="6"/>
        <v>0</v>
      </c>
      <c r="V27" s="214">
        <f t="shared" si="7"/>
        <v>3</v>
      </c>
      <c r="W27" s="24" t="str">
        <f t="shared" si="8"/>
        <v>H</v>
      </c>
      <c r="X27" s="24" t="str">
        <f t="shared" si="9"/>
        <v>D</v>
      </c>
    </row>
    <row r="28" spans="1:24" s="98" customFormat="1" x14ac:dyDescent="0.25">
      <c r="A28" s="95">
        <v>8</v>
      </c>
      <c r="B28" s="96" t="s">
        <v>67</v>
      </c>
      <c r="C28" s="187">
        <v>0.64930555555555558</v>
      </c>
      <c r="D28" s="166" t="s">
        <v>7</v>
      </c>
      <c r="E28" s="80" t="str">
        <f t="shared" si="3"/>
        <v>David Schury</v>
      </c>
      <c r="F28" s="80" t="s">
        <v>8</v>
      </c>
      <c r="G28" s="80" t="str">
        <f t="shared" si="4"/>
        <v>Per Gevers</v>
      </c>
      <c r="H28" s="168" t="s">
        <v>2</v>
      </c>
      <c r="I28" s="79" t="s">
        <v>5</v>
      </c>
      <c r="J28" s="80" t="str">
        <f t="shared" si="5"/>
        <v>Niels Joosten</v>
      </c>
      <c r="K28" s="91">
        <v>8</v>
      </c>
      <c r="L28" s="92">
        <v>11</v>
      </c>
      <c r="M28" s="215">
        <v>6</v>
      </c>
      <c r="N28" s="92">
        <v>11</v>
      </c>
      <c r="O28" s="215">
        <v>5</v>
      </c>
      <c r="P28" s="92">
        <v>11</v>
      </c>
      <c r="Q28" s="215"/>
      <c r="R28" s="92"/>
      <c r="S28" s="215"/>
      <c r="T28" s="93"/>
      <c r="U28" s="96">
        <f t="shared" si="6"/>
        <v>0</v>
      </c>
      <c r="V28" s="97">
        <f t="shared" si="7"/>
        <v>3</v>
      </c>
      <c r="W28" s="95" t="str">
        <f t="shared" si="8"/>
        <v>B</v>
      </c>
      <c r="X28" s="95" t="str">
        <f t="shared" si="9"/>
        <v>G</v>
      </c>
    </row>
    <row r="29" spans="1:24" x14ac:dyDescent="0.25">
      <c r="A29" s="24">
        <v>7</v>
      </c>
      <c r="B29" s="59" t="s">
        <v>67</v>
      </c>
      <c r="C29" s="187">
        <v>0.66666666666666663</v>
      </c>
      <c r="D29" s="209" t="s">
        <v>3</v>
      </c>
      <c r="E29" s="213" t="str">
        <f t="shared" si="3"/>
        <v>Edgar Moro</v>
      </c>
      <c r="F29" s="213" t="s">
        <v>8</v>
      </c>
      <c r="G29" s="213" t="str">
        <f t="shared" si="4"/>
        <v>Matthew Mooney</v>
      </c>
      <c r="H29" s="205" t="s">
        <v>6</v>
      </c>
      <c r="I29" s="79" t="s">
        <v>7</v>
      </c>
      <c r="J29" s="213" t="str">
        <f t="shared" si="5"/>
        <v>David Schury</v>
      </c>
      <c r="K29" s="91">
        <v>9</v>
      </c>
      <c r="L29" s="92">
        <v>11</v>
      </c>
      <c r="M29" s="215">
        <v>11</v>
      </c>
      <c r="N29" s="92">
        <v>3</v>
      </c>
      <c r="O29" s="215">
        <v>9</v>
      </c>
      <c r="P29" s="92">
        <v>11</v>
      </c>
      <c r="Q29" s="215">
        <v>8</v>
      </c>
      <c r="R29" s="92">
        <v>11</v>
      </c>
      <c r="S29" s="215"/>
      <c r="T29" s="93"/>
      <c r="U29" s="59">
        <f t="shared" si="6"/>
        <v>1</v>
      </c>
      <c r="V29" s="214">
        <f t="shared" si="7"/>
        <v>3</v>
      </c>
      <c r="W29" s="24" t="str">
        <f t="shared" si="8"/>
        <v>F</v>
      </c>
      <c r="X29" s="24" t="str">
        <f t="shared" si="9"/>
        <v>C</v>
      </c>
    </row>
    <row r="30" spans="1:24" x14ac:dyDescent="0.25">
      <c r="A30" s="24">
        <v>8</v>
      </c>
      <c r="B30" s="59" t="s">
        <v>67</v>
      </c>
      <c r="C30" s="187">
        <v>0.66666666666666663</v>
      </c>
      <c r="D30" s="209" t="s">
        <v>5</v>
      </c>
      <c r="E30" s="213" t="str">
        <f t="shared" si="3"/>
        <v>Niels Joosten</v>
      </c>
      <c r="F30" s="213" t="s">
        <v>8</v>
      </c>
      <c r="G30" s="213" t="str">
        <f t="shared" si="4"/>
        <v>Jelle Campers</v>
      </c>
      <c r="H30" s="205" t="s">
        <v>12</v>
      </c>
      <c r="I30" s="79" t="s">
        <v>3</v>
      </c>
      <c r="J30" s="213" t="str">
        <f t="shared" si="5"/>
        <v>Edgar Moro</v>
      </c>
      <c r="K30" s="91">
        <v>4</v>
      </c>
      <c r="L30" s="92">
        <v>11</v>
      </c>
      <c r="M30" s="215">
        <v>8</v>
      </c>
      <c r="N30" s="92">
        <v>11</v>
      </c>
      <c r="O30" s="215">
        <v>5</v>
      </c>
      <c r="P30" s="92">
        <v>11</v>
      </c>
      <c r="Q30" s="215"/>
      <c r="R30" s="92"/>
      <c r="S30" s="215"/>
      <c r="T30" s="93"/>
      <c r="U30" s="59">
        <f t="shared" si="6"/>
        <v>0</v>
      </c>
      <c r="V30" s="214">
        <f t="shared" si="7"/>
        <v>3</v>
      </c>
      <c r="W30" s="24" t="str">
        <f t="shared" si="8"/>
        <v>H</v>
      </c>
      <c r="X30" s="24" t="str">
        <f t="shared" si="9"/>
        <v>E</v>
      </c>
    </row>
    <row r="31" spans="1:24" x14ac:dyDescent="0.25">
      <c r="A31" s="24">
        <v>7</v>
      </c>
      <c r="B31" s="59" t="s">
        <v>67</v>
      </c>
      <c r="C31" s="187">
        <v>0.68402777777777779</v>
      </c>
      <c r="D31" s="209" t="s">
        <v>1</v>
      </c>
      <c r="E31" s="213" t="str">
        <f t="shared" si="3"/>
        <v>Tom Boyard</v>
      </c>
      <c r="F31" s="213" t="s">
        <v>8</v>
      </c>
      <c r="G31" s="213" t="str">
        <f t="shared" si="4"/>
        <v>Per Gevers</v>
      </c>
      <c r="H31" s="205" t="s">
        <v>2</v>
      </c>
      <c r="I31" s="79" t="s">
        <v>12</v>
      </c>
      <c r="J31" s="213" t="str">
        <f t="shared" si="5"/>
        <v>Jelle Campers</v>
      </c>
      <c r="K31" s="91">
        <v>11</v>
      </c>
      <c r="L31" s="92">
        <v>3</v>
      </c>
      <c r="M31" s="215">
        <v>4</v>
      </c>
      <c r="N31" s="92">
        <v>11</v>
      </c>
      <c r="O31" s="215">
        <v>13</v>
      </c>
      <c r="P31" s="92">
        <v>11</v>
      </c>
      <c r="Q31" s="215">
        <v>8</v>
      </c>
      <c r="R31" s="92">
        <v>11</v>
      </c>
      <c r="S31" s="215">
        <v>11</v>
      </c>
      <c r="T31" s="93">
        <v>5</v>
      </c>
      <c r="U31" s="59">
        <f t="shared" si="6"/>
        <v>3</v>
      </c>
      <c r="V31" s="214">
        <f t="shared" si="7"/>
        <v>2</v>
      </c>
      <c r="W31" s="24" t="str">
        <f t="shared" si="8"/>
        <v>A</v>
      </c>
      <c r="X31" s="24" t="str">
        <f t="shared" si="9"/>
        <v>B</v>
      </c>
    </row>
    <row r="32" spans="1:24" x14ac:dyDescent="0.25">
      <c r="A32" s="24">
        <v>8</v>
      </c>
      <c r="B32" s="59" t="s">
        <v>67</v>
      </c>
      <c r="C32" s="187">
        <v>0.68402777777777779</v>
      </c>
      <c r="D32" s="209" t="s">
        <v>4</v>
      </c>
      <c r="E32" s="213" t="str">
        <f t="shared" si="3"/>
        <v>Noa Baekelandt</v>
      </c>
      <c r="F32" s="213" t="s">
        <v>8</v>
      </c>
      <c r="G32" s="213" t="str">
        <f t="shared" si="4"/>
        <v>David Schury</v>
      </c>
      <c r="H32" s="205" t="s">
        <v>7</v>
      </c>
      <c r="I32" s="79" t="s">
        <v>6</v>
      </c>
      <c r="J32" s="213" t="str">
        <f t="shared" si="5"/>
        <v>Matthew Mooney</v>
      </c>
      <c r="K32" s="91">
        <v>11</v>
      </c>
      <c r="L32" s="92">
        <v>5</v>
      </c>
      <c r="M32" s="215">
        <v>11</v>
      </c>
      <c r="N32" s="92">
        <v>4</v>
      </c>
      <c r="O32" s="215">
        <v>11</v>
      </c>
      <c r="P32" s="92">
        <v>6</v>
      </c>
      <c r="Q32" s="215"/>
      <c r="R32" s="92"/>
      <c r="S32" s="215"/>
      <c r="T32" s="93"/>
      <c r="U32" s="59">
        <f t="shared" si="6"/>
        <v>3</v>
      </c>
      <c r="V32" s="214">
        <f t="shared" si="7"/>
        <v>0</v>
      </c>
      <c r="W32" s="24" t="str">
        <f t="shared" si="8"/>
        <v>D</v>
      </c>
      <c r="X32" s="24" t="str">
        <f t="shared" si="9"/>
        <v>G</v>
      </c>
    </row>
    <row r="33" spans="1:24" x14ac:dyDescent="0.25">
      <c r="A33" s="24">
        <v>7</v>
      </c>
      <c r="B33" s="59" t="s">
        <v>67</v>
      </c>
      <c r="C33" s="180">
        <v>0.70138888888888884</v>
      </c>
      <c r="D33" s="209" t="s">
        <v>3</v>
      </c>
      <c r="E33" s="213" t="str">
        <f t="shared" si="3"/>
        <v>Edgar Moro</v>
      </c>
      <c r="F33" s="213" t="s">
        <v>8</v>
      </c>
      <c r="G33" s="213" t="str">
        <f t="shared" si="4"/>
        <v>Jelle Campers</v>
      </c>
      <c r="H33" s="205" t="s">
        <v>12</v>
      </c>
      <c r="I33" s="79" t="s">
        <v>1</v>
      </c>
      <c r="J33" s="213" t="str">
        <f t="shared" si="5"/>
        <v>Tom Boyard</v>
      </c>
      <c r="K33" s="91">
        <v>5</v>
      </c>
      <c r="L33" s="92">
        <v>11</v>
      </c>
      <c r="M33" s="215">
        <v>12</v>
      </c>
      <c r="N33" s="92">
        <v>14</v>
      </c>
      <c r="O33" s="215">
        <v>4</v>
      </c>
      <c r="P33" s="92">
        <v>11</v>
      </c>
      <c r="Q33" s="215"/>
      <c r="R33" s="92"/>
      <c r="S33" s="215"/>
      <c r="T33" s="93"/>
      <c r="U33" s="59">
        <f>IF(K33&gt;L33, 1, 0) + IF(M33&gt;N33, 1, 0) + IF(O33&gt;P33, 1, 0) + IF(Q33&gt;R33, 1, 0) + IF(S33&gt;T33, 1, 0)</f>
        <v>0</v>
      </c>
      <c r="V33" s="214">
        <f>IF(K33&lt;L33, 1, 0) + IF(M33&lt;N33, 1, 0) + IF(O33&lt;P33, 1, 0) + IF(Q33&lt;R33, 1, 0) + IF(S33&lt;T33, 1, 0)</f>
        <v>3</v>
      </c>
      <c r="W33" s="24" t="str">
        <f>IF(U33&gt;V33,D33,IF(U33&lt;V33,H33,""))</f>
        <v>H</v>
      </c>
      <c r="X33" s="24" t="str">
        <f>IF(U33&gt;V33,H33,IF(U33&lt;V33,D33,""))</f>
        <v>C</v>
      </c>
    </row>
    <row r="34" spans="1:24" x14ac:dyDescent="0.25">
      <c r="A34" s="24">
        <v>8</v>
      </c>
      <c r="B34" s="59" t="s">
        <v>67</v>
      </c>
      <c r="C34" s="180">
        <v>0.70138888888888884</v>
      </c>
      <c r="D34" s="209" t="s">
        <v>6</v>
      </c>
      <c r="E34" s="213" t="str">
        <f t="shared" si="3"/>
        <v>Matthew Mooney</v>
      </c>
      <c r="F34" s="213" t="s">
        <v>8</v>
      </c>
      <c r="G34" s="213" t="str">
        <f t="shared" si="4"/>
        <v>Per Gevers</v>
      </c>
      <c r="H34" s="205" t="s">
        <v>2</v>
      </c>
      <c r="I34" s="79" t="s">
        <v>5</v>
      </c>
      <c r="J34" s="213" t="str">
        <f t="shared" si="5"/>
        <v>Niels Joosten</v>
      </c>
      <c r="K34" s="91">
        <v>5</v>
      </c>
      <c r="L34" s="92">
        <v>11</v>
      </c>
      <c r="M34" s="215">
        <v>6</v>
      </c>
      <c r="N34" s="92">
        <v>11</v>
      </c>
      <c r="O34" s="215">
        <v>7</v>
      </c>
      <c r="P34" s="92">
        <v>11</v>
      </c>
      <c r="Q34" s="215"/>
      <c r="R34" s="92"/>
      <c r="S34" s="215"/>
      <c r="T34" s="93"/>
      <c r="U34" s="59">
        <f>IF(K34&gt;L34, 1, 0) + IF(M34&gt;N34, 1, 0) + IF(O34&gt;P34, 1, 0) + IF(Q34&gt;R34, 1, 0) + IF(S34&gt;T34, 1, 0)</f>
        <v>0</v>
      </c>
      <c r="V34" s="214">
        <f>IF(K34&lt;L34, 1, 0) + IF(M34&lt;N34, 1, 0) + IF(O34&lt;P34, 1, 0) + IF(Q34&lt;R34, 1, 0) + IF(S34&lt;T34, 1, 0)</f>
        <v>3</v>
      </c>
      <c r="W34" s="24" t="str">
        <f>IF(U34&gt;V34,D34,IF(U34&lt;V34,H34,""))</f>
        <v>B</v>
      </c>
      <c r="X34" s="24" t="str">
        <f>IF(U34&gt;V34,H34,IF(U34&lt;V34,D34,""))</f>
        <v>F</v>
      </c>
    </row>
    <row r="35" spans="1:24" x14ac:dyDescent="0.25">
      <c r="A35" s="24">
        <v>7</v>
      </c>
      <c r="B35" s="59" t="s">
        <v>67</v>
      </c>
      <c r="C35" s="180">
        <v>0.71875</v>
      </c>
      <c r="D35" s="209" t="s">
        <v>5</v>
      </c>
      <c r="E35" s="213" t="str">
        <f t="shared" si="3"/>
        <v>Niels Joosten</v>
      </c>
      <c r="F35" s="213" t="s">
        <v>8</v>
      </c>
      <c r="G35" s="213" t="str">
        <f t="shared" si="4"/>
        <v>David Schury</v>
      </c>
      <c r="H35" s="205" t="s">
        <v>7</v>
      </c>
      <c r="I35" s="79" t="s">
        <v>2</v>
      </c>
      <c r="J35" s="213" t="str">
        <f t="shared" si="5"/>
        <v>Per Gevers</v>
      </c>
      <c r="K35" s="91">
        <v>11</v>
      </c>
      <c r="L35" s="92">
        <v>9</v>
      </c>
      <c r="M35" s="215">
        <v>8</v>
      </c>
      <c r="N35" s="92">
        <v>11</v>
      </c>
      <c r="O35" s="215">
        <v>9</v>
      </c>
      <c r="P35" s="92">
        <v>11</v>
      </c>
      <c r="Q35" s="215">
        <v>9</v>
      </c>
      <c r="R35" s="92">
        <v>11</v>
      </c>
      <c r="S35" s="215"/>
      <c r="T35" s="93"/>
      <c r="U35" s="59">
        <f>IF(K35&gt;L35, 1, 0) + IF(M35&gt;N35, 1, 0) + IF(O35&gt;P35, 1, 0) + IF(Q35&gt;R35, 1, 0) + IF(S35&gt;T35, 1, 0)</f>
        <v>1</v>
      </c>
      <c r="V35" s="214">
        <f>IF(K35&lt;L35, 1, 0) + IF(M35&lt;N35, 1, 0) + IF(O35&lt;P35, 1, 0) + IF(Q35&lt;R35, 1, 0) + IF(S35&lt;T35, 1, 0)</f>
        <v>3</v>
      </c>
      <c r="W35" s="24" t="str">
        <f>IF(U35&gt;V35,D35,IF(U35&lt;V35,H35,""))</f>
        <v>G</v>
      </c>
      <c r="X35" s="24" t="str">
        <f>IF(U35&gt;V35,H35,IF(U35&lt;V35,D35,""))</f>
        <v>E</v>
      </c>
    </row>
    <row r="36" spans="1:24" x14ac:dyDescent="0.25">
      <c r="A36" s="24">
        <v>8</v>
      </c>
      <c r="B36" s="59" t="s">
        <v>67</v>
      </c>
      <c r="C36" s="180">
        <v>0.71875</v>
      </c>
      <c r="D36" s="209" t="s">
        <v>1</v>
      </c>
      <c r="E36" s="213" t="str">
        <f t="shared" si="3"/>
        <v>Tom Boyard</v>
      </c>
      <c r="F36" s="213" t="s">
        <v>8</v>
      </c>
      <c r="G36" s="213" t="str">
        <f t="shared" si="4"/>
        <v>Noa Baekelandt</v>
      </c>
      <c r="H36" s="205" t="s">
        <v>4</v>
      </c>
      <c r="I36" s="79" t="s">
        <v>3</v>
      </c>
      <c r="J36" s="213" t="str">
        <f t="shared" si="5"/>
        <v>Edgar Moro</v>
      </c>
      <c r="K36" s="91">
        <v>11</v>
      </c>
      <c r="L36" s="92">
        <v>9</v>
      </c>
      <c r="M36" s="215">
        <v>11</v>
      </c>
      <c r="N36" s="92">
        <v>8</v>
      </c>
      <c r="O36" s="215">
        <v>11</v>
      </c>
      <c r="P36" s="92">
        <v>8</v>
      </c>
      <c r="Q36" s="215"/>
      <c r="R36" s="92"/>
      <c r="S36" s="215"/>
      <c r="T36" s="93"/>
      <c r="U36" s="59">
        <f t="shared" ref="U36:U44" si="10">IF(K36&gt;L36, 1, 0) + IF(M36&gt;N36, 1, 0) + IF(O36&gt;P36, 1, 0) + IF(Q36&gt;R36, 1, 0) + IF(S36&gt;T36, 1, 0)</f>
        <v>3</v>
      </c>
      <c r="V36" s="214">
        <f t="shared" ref="V36:V44" si="11">IF(K36&lt;L36, 1, 0) + IF(M36&lt;N36, 1, 0) + IF(O36&lt;P36, 1, 0) + IF(Q36&lt;R36, 1, 0) + IF(S36&lt;T36, 1, 0)</f>
        <v>0</v>
      </c>
      <c r="W36" s="24" t="str">
        <f t="shared" ref="W36:W44" si="12">IF(U36&gt;V36,D36,IF(U36&lt;V36,H36,""))</f>
        <v>A</v>
      </c>
      <c r="X36" s="24" t="str">
        <f t="shared" ref="X36:X44" si="13">IF(U36&gt;V36,H36,IF(U36&lt;V36,D36,""))</f>
        <v>D</v>
      </c>
    </row>
    <row r="37" spans="1:24" x14ac:dyDescent="0.25">
      <c r="A37" s="24">
        <v>7</v>
      </c>
      <c r="B37" s="59" t="s">
        <v>67</v>
      </c>
      <c r="C37" s="180">
        <v>0.73611111111111116</v>
      </c>
      <c r="D37" s="209" t="s">
        <v>3</v>
      </c>
      <c r="E37" s="213" t="str">
        <f t="shared" si="3"/>
        <v>Edgar Moro</v>
      </c>
      <c r="F37" s="213" t="s">
        <v>8</v>
      </c>
      <c r="G37" s="213" t="str">
        <f t="shared" si="4"/>
        <v>Per Gevers</v>
      </c>
      <c r="H37" s="205" t="s">
        <v>2</v>
      </c>
      <c r="I37" s="79" t="s">
        <v>4</v>
      </c>
      <c r="J37" s="213" t="str">
        <f t="shared" si="5"/>
        <v>Noa Baekelandt</v>
      </c>
      <c r="K37" s="91">
        <v>8</v>
      </c>
      <c r="L37" s="92">
        <v>11</v>
      </c>
      <c r="M37" s="215">
        <v>8</v>
      </c>
      <c r="N37" s="92">
        <v>11</v>
      </c>
      <c r="O37" s="215">
        <v>11</v>
      </c>
      <c r="P37" s="92">
        <v>9</v>
      </c>
      <c r="Q37" s="215">
        <v>12</v>
      </c>
      <c r="R37" s="92">
        <v>10</v>
      </c>
      <c r="S37" s="215">
        <v>11</v>
      </c>
      <c r="T37" s="93">
        <v>8</v>
      </c>
      <c r="U37" s="59">
        <f t="shared" si="10"/>
        <v>3</v>
      </c>
      <c r="V37" s="214">
        <f t="shared" si="11"/>
        <v>2</v>
      </c>
      <c r="W37" s="24" t="str">
        <f t="shared" si="12"/>
        <v>C</v>
      </c>
      <c r="X37" s="24" t="str">
        <f t="shared" si="13"/>
        <v>B</v>
      </c>
    </row>
    <row r="38" spans="1:24" x14ac:dyDescent="0.25">
      <c r="A38" s="24">
        <v>8</v>
      </c>
      <c r="B38" s="59" t="s">
        <v>67</v>
      </c>
      <c r="C38" s="180">
        <v>0.73611111111111116</v>
      </c>
      <c r="D38" s="209" t="s">
        <v>12</v>
      </c>
      <c r="E38" s="213" t="str">
        <f t="shared" si="3"/>
        <v>Jelle Campers</v>
      </c>
      <c r="F38" s="213" t="s">
        <v>8</v>
      </c>
      <c r="G38" s="213" t="str">
        <f t="shared" si="4"/>
        <v>David Schury</v>
      </c>
      <c r="H38" s="205" t="s">
        <v>7</v>
      </c>
      <c r="I38" s="79" t="s">
        <v>6</v>
      </c>
      <c r="J38" s="213" t="str">
        <f t="shared" si="5"/>
        <v>Matthew Mooney</v>
      </c>
      <c r="K38" s="91">
        <v>11</v>
      </c>
      <c r="L38" s="92">
        <v>3</v>
      </c>
      <c r="M38" s="215">
        <v>11</v>
      </c>
      <c r="N38" s="92">
        <v>7</v>
      </c>
      <c r="O38" s="215">
        <v>11</v>
      </c>
      <c r="P38" s="92">
        <v>6</v>
      </c>
      <c r="Q38" s="215"/>
      <c r="R38" s="92"/>
      <c r="S38" s="215"/>
      <c r="T38" s="93"/>
      <c r="U38" s="59">
        <f t="shared" si="10"/>
        <v>3</v>
      </c>
      <c r="V38" s="214">
        <f t="shared" si="11"/>
        <v>0</v>
      </c>
      <c r="W38" s="24" t="str">
        <f t="shared" si="12"/>
        <v>H</v>
      </c>
      <c r="X38" s="24" t="str">
        <f t="shared" si="13"/>
        <v>G</v>
      </c>
    </row>
    <row r="39" spans="1:24" x14ac:dyDescent="0.25">
      <c r="A39" s="24">
        <v>7</v>
      </c>
      <c r="B39" s="59" t="s">
        <v>67</v>
      </c>
      <c r="C39" s="180">
        <v>0.75347222222222221</v>
      </c>
      <c r="D39" s="209" t="s">
        <v>6</v>
      </c>
      <c r="E39" s="213" t="str">
        <f t="shared" si="3"/>
        <v>Matthew Mooney</v>
      </c>
      <c r="F39" s="213" t="s">
        <v>8</v>
      </c>
      <c r="G39" s="213" t="str">
        <f t="shared" si="4"/>
        <v>Noa Baekelandt</v>
      </c>
      <c r="H39" s="205" t="s">
        <v>4</v>
      </c>
      <c r="I39" s="79" t="s">
        <v>7</v>
      </c>
      <c r="J39" s="213" t="str">
        <f t="shared" si="5"/>
        <v>David Schury</v>
      </c>
      <c r="K39" s="91">
        <v>10</v>
      </c>
      <c r="L39" s="92">
        <v>12</v>
      </c>
      <c r="M39" s="215">
        <v>11</v>
      </c>
      <c r="N39" s="92">
        <v>8</v>
      </c>
      <c r="O39" s="215">
        <v>13</v>
      </c>
      <c r="P39" s="92">
        <v>15</v>
      </c>
      <c r="Q39" s="215">
        <v>5</v>
      </c>
      <c r="R39" s="92">
        <v>11</v>
      </c>
      <c r="S39" s="215"/>
      <c r="T39" s="93"/>
      <c r="U39" s="59">
        <f t="shared" si="10"/>
        <v>1</v>
      </c>
      <c r="V39" s="214">
        <f t="shared" si="11"/>
        <v>3</v>
      </c>
      <c r="W39" s="24" t="str">
        <f t="shared" si="12"/>
        <v>D</v>
      </c>
      <c r="X39" s="24" t="str">
        <f t="shared" si="13"/>
        <v>F</v>
      </c>
    </row>
    <row r="40" spans="1:24" x14ac:dyDescent="0.25">
      <c r="A40" s="24">
        <v>8</v>
      </c>
      <c r="B40" s="59" t="s">
        <v>67</v>
      </c>
      <c r="C40" s="180">
        <v>0.75347222222222221</v>
      </c>
      <c r="D40" s="209" t="s">
        <v>5</v>
      </c>
      <c r="E40" s="213" t="str">
        <f t="shared" si="3"/>
        <v>Niels Joosten</v>
      </c>
      <c r="F40" s="213" t="s">
        <v>8</v>
      </c>
      <c r="G40" s="213" t="str">
        <f t="shared" si="4"/>
        <v>Tom Boyard</v>
      </c>
      <c r="H40" s="205" t="s">
        <v>1</v>
      </c>
      <c r="I40" s="79" t="s">
        <v>12</v>
      </c>
      <c r="J40" s="213" t="str">
        <f t="shared" si="5"/>
        <v>Jelle Campers</v>
      </c>
      <c r="K40" s="91">
        <v>2</v>
      </c>
      <c r="L40" s="92">
        <v>11</v>
      </c>
      <c r="M40" s="215">
        <v>2</v>
      </c>
      <c r="N40" s="92">
        <v>11</v>
      </c>
      <c r="O40" s="215">
        <v>4</v>
      </c>
      <c r="P40" s="92">
        <v>11</v>
      </c>
      <c r="Q40" s="215"/>
      <c r="R40" s="92"/>
      <c r="S40" s="215"/>
      <c r="T40" s="93"/>
      <c r="U40" s="59">
        <f t="shared" si="10"/>
        <v>0</v>
      </c>
      <c r="V40" s="214">
        <f t="shared" si="11"/>
        <v>3</v>
      </c>
      <c r="W40" s="24" t="str">
        <f t="shared" si="12"/>
        <v>A</v>
      </c>
      <c r="X40" s="24" t="str">
        <f t="shared" si="13"/>
        <v>E</v>
      </c>
    </row>
    <row r="41" spans="1:24" x14ac:dyDescent="0.25">
      <c r="A41" s="24">
        <v>7</v>
      </c>
      <c r="B41" s="212" t="s">
        <v>67</v>
      </c>
      <c r="C41" s="180">
        <v>0.77083333333333337</v>
      </c>
      <c r="D41" s="209" t="s">
        <v>3</v>
      </c>
      <c r="E41" s="213" t="str">
        <f t="shared" si="3"/>
        <v>Edgar Moro</v>
      </c>
      <c r="F41" s="213" t="s">
        <v>8</v>
      </c>
      <c r="G41" s="213" t="str">
        <f t="shared" si="4"/>
        <v>Noa Baekelandt</v>
      </c>
      <c r="H41" s="205" t="s">
        <v>4</v>
      </c>
      <c r="I41" s="79" t="s">
        <v>2</v>
      </c>
      <c r="J41" s="213" t="str">
        <f t="shared" si="5"/>
        <v>Per Gevers</v>
      </c>
      <c r="K41" s="91">
        <v>7</v>
      </c>
      <c r="L41" s="92">
        <v>11</v>
      </c>
      <c r="M41" s="215">
        <v>9</v>
      </c>
      <c r="N41" s="92">
        <v>11</v>
      </c>
      <c r="O41" s="215">
        <v>3</v>
      </c>
      <c r="P41" s="92">
        <v>11</v>
      </c>
      <c r="Q41" s="215"/>
      <c r="R41" s="92"/>
      <c r="S41" s="215"/>
      <c r="T41" s="93"/>
      <c r="U41" s="59">
        <f t="shared" si="10"/>
        <v>0</v>
      </c>
      <c r="V41" s="214">
        <f t="shared" si="11"/>
        <v>3</v>
      </c>
      <c r="W41" s="24" t="str">
        <f t="shared" si="12"/>
        <v>D</v>
      </c>
      <c r="X41" s="24" t="str">
        <f t="shared" si="13"/>
        <v>C</v>
      </c>
    </row>
    <row r="42" spans="1:24" x14ac:dyDescent="0.25">
      <c r="A42" s="24">
        <v>8</v>
      </c>
      <c r="B42" s="212" t="s">
        <v>67</v>
      </c>
      <c r="C42" s="180">
        <v>0.77083333333333337</v>
      </c>
      <c r="D42" s="209" t="s">
        <v>7</v>
      </c>
      <c r="E42" s="213" t="str">
        <f t="shared" si="3"/>
        <v>David Schury</v>
      </c>
      <c r="F42" s="213" t="s">
        <v>8</v>
      </c>
      <c r="G42" s="213" t="str">
        <f t="shared" si="4"/>
        <v>Tom Boyard</v>
      </c>
      <c r="H42" s="205" t="s">
        <v>1</v>
      </c>
      <c r="I42" s="79" t="s">
        <v>5</v>
      </c>
      <c r="J42" s="213" t="str">
        <f t="shared" si="5"/>
        <v>Niels Joosten</v>
      </c>
      <c r="K42" s="91">
        <v>4</v>
      </c>
      <c r="L42" s="92">
        <v>11</v>
      </c>
      <c r="M42" s="215">
        <v>5</v>
      </c>
      <c r="N42" s="92">
        <v>11</v>
      </c>
      <c r="O42" s="215">
        <v>5</v>
      </c>
      <c r="P42" s="92">
        <v>11</v>
      </c>
      <c r="Q42" s="215"/>
      <c r="R42" s="92"/>
      <c r="S42" s="215"/>
      <c r="T42" s="93"/>
      <c r="U42" s="59">
        <f t="shared" si="10"/>
        <v>0</v>
      </c>
      <c r="V42" s="214">
        <f t="shared" si="11"/>
        <v>3</v>
      </c>
      <c r="W42" s="24" t="str">
        <f t="shared" si="12"/>
        <v>A</v>
      </c>
      <c r="X42" s="24" t="str">
        <f t="shared" si="13"/>
        <v>G</v>
      </c>
    </row>
    <row r="43" spans="1:24" x14ac:dyDescent="0.25">
      <c r="A43" s="24">
        <v>7</v>
      </c>
      <c r="B43" s="212" t="s">
        <v>67</v>
      </c>
      <c r="C43" s="180">
        <v>0.78819444444444453</v>
      </c>
      <c r="D43" s="209" t="s">
        <v>2</v>
      </c>
      <c r="E43" s="213" t="str">
        <f t="shared" si="3"/>
        <v>Per Gevers</v>
      </c>
      <c r="F43" s="213" t="s">
        <v>8</v>
      </c>
      <c r="G43" s="213" t="str">
        <f t="shared" si="4"/>
        <v>Niels Joosten</v>
      </c>
      <c r="H43" s="205" t="s">
        <v>5</v>
      </c>
      <c r="I43" s="79" t="s">
        <v>1</v>
      </c>
      <c r="J43" s="213" t="str">
        <f t="shared" si="5"/>
        <v>Tom Boyard</v>
      </c>
      <c r="K43" s="91">
        <v>11</v>
      </c>
      <c r="L43" s="92">
        <v>3</v>
      </c>
      <c r="M43" s="215">
        <v>12</v>
      </c>
      <c r="N43" s="92">
        <v>10</v>
      </c>
      <c r="O43" s="215">
        <v>11</v>
      </c>
      <c r="P43" s="92">
        <v>8</v>
      </c>
      <c r="Q43" s="215"/>
      <c r="R43" s="92"/>
      <c r="S43" s="215"/>
      <c r="T43" s="93"/>
      <c r="U43" s="59">
        <f t="shared" si="10"/>
        <v>3</v>
      </c>
      <c r="V43" s="214">
        <f t="shared" si="11"/>
        <v>0</v>
      </c>
      <c r="W43" s="24" t="str">
        <f t="shared" si="12"/>
        <v>B</v>
      </c>
      <c r="X43" s="24" t="str">
        <f t="shared" si="13"/>
        <v>E</v>
      </c>
    </row>
    <row r="44" spans="1:24" ht="15.75" thickBot="1" x14ac:dyDescent="0.3">
      <c r="A44" s="25">
        <v>8</v>
      </c>
      <c r="B44" s="219" t="s">
        <v>67</v>
      </c>
      <c r="C44" s="181">
        <v>0.78819444444444453</v>
      </c>
      <c r="D44" s="206" t="s">
        <v>12</v>
      </c>
      <c r="E44" s="220" t="str">
        <f t="shared" si="3"/>
        <v>Jelle Campers</v>
      </c>
      <c r="F44" s="220" t="s">
        <v>8</v>
      </c>
      <c r="G44" s="220" t="str">
        <f t="shared" si="4"/>
        <v>Matthew Mooney</v>
      </c>
      <c r="H44" s="207" t="s">
        <v>6</v>
      </c>
      <c r="I44" s="28" t="s">
        <v>7</v>
      </c>
      <c r="J44" s="220" t="str">
        <f t="shared" si="5"/>
        <v>David Schury</v>
      </c>
      <c r="K44" s="42">
        <v>11</v>
      </c>
      <c r="L44" s="43">
        <v>7</v>
      </c>
      <c r="M44" s="222">
        <v>9</v>
      </c>
      <c r="N44" s="43">
        <v>11</v>
      </c>
      <c r="O44" s="222">
        <v>11</v>
      </c>
      <c r="P44" s="43">
        <v>2</v>
      </c>
      <c r="Q44" s="222">
        <v>11</v>
      </c>
      <c r="R44" s="43">
        <v>6</v>
      </c>
      <c r="S44" s="222"/>
      <c r="T44" s="44"/>
      <c r="U44" s="60">
        <f t="shared" si="10"/>
        <v>3</v>
      </c>
      <c r="V44" s="221">
        <f t="shared" si="11"/>
        <v>1</v>
      </c>
      <c r="W44" s="25" t="str">
        <f t="shared" si="12"/>
        <v>H</v>
      </c>
      <c r="X44" s="25" t="str">
        <f t="shared" si="13"/>
        <v>F</v>
      </c>
    </row>
    <row r="45" spans="1:24" x14ac:dyDescent="0.25">
      <c r="G45" s="78"/>
      <c r="H45" s="29"/>
      <c r="I45" s="78"/>
      <c r="J45" s="213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</row>
    <row r="46" spans="1:24" x14ac:dyDescent="0.25"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</row>
    <row r="47" spans="1:24" x14ac:dyDescent="0.25"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</row>
    <row r="48" spans="1:24" x14ac:dyDescent="0.25"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</row>
    <row r="49" spans="7:23" x14ac:dyDescent="0.25"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</row>
    <row r="50" spans="7:23" x14ac:dyDescent="0.25"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</row>
    <row r="51" spans="7:23" x14ac:dyDescent="0.25"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</row>
    <row r="52" spans="7:23" x14ac:dyDescent="0.25"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</row>
  </sheetData>
  <mergeCells count="57">
    <mergeCell ref="Q16:R16"/>
    <mergeCell ref="S16:T16"/>
    <mergeCell ref="U16:V16"/>
    <mergeCell ref="A15:H15"/>
    <mergeCell ref="D16:H16"/>
    <mergeCell ref="I16:J16"/>
    <mergeCell ref="K16:L16"/>
    <mergeCell ref="M16:N16"/>
    <mergeCell ref="O16:P16"/>
    <mergeCell ref="B11:E11"/>
    <mergeCell ref="F11:G11"/>
    <mergeCell ref="H11:I11"/>
    <mergeCell ref="O11:P11"/>
    <mergeCell ref="Q11:X11"/>
    <mergeCell ref="B12:E12"/>
    <mergeCell ref="F12:G12"/>
    <mergeCell ref="H12:I12"/>
    <mergeCell ref="O12:P12"/>
    <mergeCell ref="Q12:X12"/>
    <mergeCell ref="B9:E9"/>
    <mergeCell ref="F9:G9"/>
    <mergeCell ref="H9:I9"/>
    <mergeCell ref="O9:P9"/>
    <mergeCell ref="Q9:X9"/>
    <mergeCell ref="B10:E10"/>
    <mergeCell ref="F10:G10"/>
    <mergeCell ref="H10:I10"/>
    <mergeCell ref="O10:P10"/>
    <mergeCell ref="Q10:X10"/>
    <mergeCell ref="B7:E7"/>
    <mergeCell ref="F7:G7"/>
    <mergeCell ref="H7:I7"/>
    <mergeCell ref="O7:P7"/>
    <mergeCell ref="Q7:X7"/>
    <mergeCell ref="B8:E8"/>
    <mergeCell ref="F8:G8"/>
    <mergeCell ref="H8:I8"/>
    <mergeCell ref="O8:P8"/>
    <mergeCell ref="Q8:X8"/>
    <mergeCell ref="B5:E5"/>
    <mergeCell ref="F5:G5"/>
    <mergeCell ref="H5:I5"/>
    <mergeCell ref="O5:P5"/>
    <mergeCell ref="Q5:X5"/>
    <mergeCell ref="B6:E6"/>
    <mergeCell ref="F6:G6"/>
    <mergeCell ref="H6:I6"/>
    <mergeCell ref="O6:P6"/>
    <mergeCell ref="Q6:X6"/>
    <mergeCell ref="A1:X1"/>
    <mergeCell ref="A3:I3"/>
    <mergeCell ref="K3:X3"/>
    <mergeCell ref="B4:E4"/>
    <mergeCell ref="F4:G4"/>
    <mergeCell ref="H4:I4"/>
    <mergeCell ref="O4:P4"/>
    <mergeCell ref="Q4:X4"/>
  </mergeCells>
  <pageMargins left="0.7" right="0.7" top="0.75" bottom="0.75" header="0.3" footer="0.3"/>
  <pageSetup paperSize="9" scale="7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tabColor theme="4" tint="0.59999389629810485"/>
    <pageSetUpPr fitToPage="1"/>
  </sheetPr>
  <dimension ref="A1:Y52"/>
  <sheetViews>
    <sheetView workbookViewId="0">
      <selection activeCell="Q12" sqref="Q12:X12"/>
    </sheetView>
  </sheetViews>
  <sheetFormatPr defaultColWidth="9" defaultRowHeight="15" x14ac:dyDescent="0.25"/>
  <cols>
    <col min="1" max="2" width="5.140625" style="21" customWidth="1"/>
    <col min="3" max="3" width="8" style="21" customWidth="1"/>
    <col min="4" max="4" width="4.5703125" style="21" customWidth="1"/>
    <col min="5" max="5" width="20.7109375" style="21" customWidth="1"/>
    <col min="6" max="6" width="4.5703125" style="21" customWidth="1"/>
    <col min="7" max="7" width="20.7109375" style="21" customWidth="1"/>
    <col min="8" max="9" width="4.5703125" style="21" customWidth="1"/>
    <col min="10" max="10" width="20.7109375" style="21" customWidth="1"/>
    <col min="11" max="20" width="4.28515625" style="21" customWidth="1"/>
    <col min="21" max="22" width="5.7109375" style="21" customWidth="1"/>
    <col min="23" max="23" width="5.85546875" style="21" customWidth="1"/>
    <col min="24" max="24" width="5.85546875" style="78" customWidth="1"/>
    <col min="25" max="16384" width="9" style="78"/>
  </cols>
  <sheetData>
    <row r="1" spans="1:25" ht="31.5" x14ac:dyDescent="0.5">
      <c r="A1" s="244" t="s">
        <v>156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5" ht="18.75" customHeight="1" thickBot="1" x14ac:dyDescent="0.55000000000000004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</row>
    <row r="3" spans="1:25" s="17" customFormat="1" ht="19.5" thickBot="1" x14ac:dyDescent="0.35">
      <c r="A3" s="293" t="s">
        <v>63</v>
      </c>
      <c r="B3" s="294"/>
      <c r="C3" s="294"/>
      <c r="D3" s="294"/>
      <c r="E3" s="294"/>
      <c r="F3" s="294"/>
      <c r="G3" s="294"/>
      <c r="H3" s="294"/>
      <c r="I3" s="295"/>
      <c r="J3" s="16"/>
      <c r="K3" s="296" t="s">
        <v>64</v>
      </c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8"/>
    </row>
    <row r="4" spans="1:25" ht="15.75" thickBot="1" x14ac:dyDescent="0.3">
      <c r="A4" s="18" t="s">
        <v>0</v>
      </c>
      <c r="B4" s="299" t="s">
        <v>47</v>
      </c>
      <c r="C4" s="300"/>
      <c r="D4" s="300"/>
      <c r="E4" s="301"/>
      <c r="F4" s="302" t="s">
        <v>41</v>
      </c>
      <c r="G4" s="303"/>
      <c r="H4" s="299" t="s">
        <v>44</v>
      </c>
      <c r="I4" s="301"/>
      <c r="J4" s="213"/>
      <c r="K4" s="19" t="s">
        <v>59</v>
      </c>
      <c r="L4" s="19" t="s">
        <v>60</v>
      </c>
      <c r="M4" s="19" t="s">
        <v>61</v>
      </c>
      <c r="N4" s="19" t="s">
        <v>62</v>
      </c>
      <c r="O4" s="304" t="s">
        <v>45</v>
      </c>
      <c r="P4" s="305"/>
      <c r="Q4" s="306" t="s">
        <v>47</v>
      </c>
      <c r="R4" s="307"/>
      <c r="S4" s="307"/>
      <c r="T4" s="307"/>
      <c r="U4" s="307"/>
      <c r="V4" s="307"/>
      <c r="W4" s="307"/>
      <c r="X4" s="308"/>
    </row>
    <row r="5" spans="1:25" ht="15.75" thickBot="1" x14ac:dyDescent="0.3">
      <c r="A5" s="20" t="s">
        <v>1</v>
      </c>
      <c r="B5" s="285" t="s">
        <v>35</v>
      </c>
      <c r="C5" s="286"/>
      <c r="D5" s="286"/>
      <c r="E5" s="286"/>
      <c r="F5" s="287" t="s">
        <v>14</v>
      </c>
      <c r="G5" s="286"/>
      <c r="H5" s="286">
        <v>2007</v>
      </c>
      <c r="I5" s="288"/>
      <c r="J5" s="213"/>
      <c r="K5" s="61">
        <f t="shared" ref="K5:K12" si="0">COUNTIF($W$17:$W$44,A5)</f>
        <v>7</v>
      </c>
      <c r="L5" s="216">
        <f t="shared" ref="L5:L12" si="1">COUNTIF($X$17:$X$44,A5)</f>
        <v>0</v>
      </c>
      <c r="M5" s="218"/>
      <c r="N5" s="218"/>
      <c r="O5" s="289">
        <v>1</v>
      </c>
      <c r="P5" s="289"/>
      <c r="Q5" s="290" t="str">
        <f>B5</f>
        <v>Siebe De Winter</v>
      </c>
      <c r="R5" s="290"/>
      <c r="S5" s="290"/>
      <c r="T5" s="290"/>
      <c r="U5" s="290"/>
      <c r="V5" s="290"/>
      <c r="W5" s="290"/>
      <c r="X5" s="291"/>
    </row>
    <row r="6" spans="1:25" ht="15.75" thickBot="1" x14ac:dyDescent="0.3">
      <c r="A6" s="20" t="s">
        <v>2</v>
      </c>
      <c r="B6" s="280" t="s">
        <v>127</v>
      </c>
      <c r="C6" s="281"/>
      <c r="D6" s="281"/>
      <c r="E6" s="281"/>
      <c r="F6" s="282" t="s">
        <v>147</v>
      </c>
      <c r="G6" s="282"/>
      <c r="H6" s="281">
        <v>2007</v>
      </c>
      <c r="I6" s="283"/>
      <c r="J6" s="213"/>
      <c r="K6" s="59">
        <f t="shared" si="0"/>
        <v>2</v>
      </c>
      <c r="L6" s="213">
        <f t="shared" si="1"/>
        <v>5</v>
      </c>
      <c r="M6" s="215">
        <v>4</v>
      </c>
      <c r="N6" s="215">
        <v>4</v>
      </c>
      <c r="O6" s="284">
        <v>6</v>
      </c>
      <c r="P6" s="284"/>
      <c r="Q6" s="278" t="str">
        <f t="shared" ref="Q6:Q12" si="2">B6</f>
        <v>Seppe Van Beurden</v>
      </c>
      <c r="R6" s="278"/>
      <c r="S6" s="278"/>
      <c r="T6" s="278"/>
      <c r="U6" s="278"/>
      <c r="V6" s="278"/>
      <c r="W6" s="278"/>
      <c r="X6" s="279"/>
    </row>
    <row r="7" spans="1:25" ht="15.75" thickBot="1" x14ac:dyDescent="0.3">
      <c r="A7" s="20" t="s">
        <v>3</v>
      </c>
      <c r="B7" s="280" t="s">
        <v>9</v>
      </c>
      <c r="C7" s="281"/>
      <c r="D7" s="281"/>
      <c r="E7" s="281"/>
      <c r="F7" s="282" t="s">
        <v>148</v>
      </c>
      <c r="G7" s="282"/>
      <c r="H7" s="281">
        <v>2008</v>
      </c>
      <c r="I7" s="283"/>
      <c r="J7" s="213"/>
      <c r="K7" s="59">
        <f t="shared" si="0"/>
        <v>2</v>
      </c>
      <c r="L7" s="213">
        <f t="shared" si="1"/>
        <v>5</v>
      </c>
      <c r="M7" s="215">
        <v>5</v>
      </c>
      <c r="N7" s="215">
        <v>4</v>
      </c>
      <c r="O7" s="284">
        <v>5</v>
      </c>
      <c r="P7" s="284"/>
      <c r="Q7" s="278" t="str">
        <f t="shared" si="2"/>
        <v>Klaas Adriaenssen</v>
      </c>
      <c r="R7" s="278"/>
      <c r="S7" s="278"/>
      <c r="T7" s="278"/>
      <c r="U7" s="278"/>
      <c r="V7" s="278"/>
      <c r="W7" s="278"/>
      <c r="X7" s="279"/>
    </row>
    <row r="8" spans="1:25" ht="15.75" thickBot="1" x14ac:dyDescent="0.3">
      <c r="A8" s="20" t="s">
        <v>4</v>
      </c>
      <c r="B8" s="280" t="s">
        <v>117</v>
      </c>
      <c r="C8" s="281"/>
      <c r="D8" s="281"/>
      <c r="E8" s="281"/>
      <c r="F8" s="282" t="s">
        <v>139</v>
      </c>
      <c r="G8" s="282"/>
      <c r="H8" s="281">
        <v>2007</v>
      </c>
      <c r="I8" s="283"/>
      <c r="J8" s="213"/>
      <c r="K8" s="59">
        <f t="shared" si="0"/>
        <v>6</v>
      </c>
      <c r="L8" s="213">
        <f t="shared" si="1"/>
        <v>1</v>
      </c>
      <c r="M8" s="215"/>
      <c r="N8" s="215"/>
      <c r="O8" s="284">
        <v>2</v>
      </c>
      <c r="P8" s="284"/>
      <c r="Q8" s="278" t="str">
        <f t="shared" si="2"/>
        <v>Povilas Mikalauskas</v>
      </c>
      <c r="R8" s="278"/>
      <c r="S8" s="278"/>
      <c r="T8" s="278"/>
      <c r="U8" s="278"/>
      <c r="V8" s="278"/>
      <c r="W8" s="278"/>
      <c r="X8" s="279"/>
    </row>
    <row r="9" spans="1:25" ht="15.75" thickBot="1" x14ac:dyDescent="0.3">
      <c r="A9" s="20" t="s">
        <v>5</v>
      </c>
      <c r="B9" s="280" t="s">
        <v>100</v>
      </c>
      <c r="C9" s="281"/>
      <c r="D9" s="281"/>
      <c r="E9" s="281"/>
      <c r="F9" s="282" t="s">
        <v>68</v>
      </c>
      <c r="G9" s="282"/>
      <c r="H9" s="281">
        <v>2007</v>
      </c>
      <c r="I9" s="283"/>
      <c r="J9" s="213"/>
      <c r="K9" s="59">
        <f t="shared" si="0"/>
        <v>0</v>
      </c>
      <c r="L9" s="213">
        <f t="shared" si="1"/>
        <v>7</v>
      </c>
      <c r="M9" s="215"/>
      <c r="N9" s="215"/>
      <c r="O9" s="284">
        <v>8</v>
      </c>
      <c r="P9" s="284"/>
      <c r="Q9" s="278" t="str">
        <f>B9</f>
        <v>Senne Kiekepoos</v>
      </c>
      <c r="R9" s="278"/>
      <c r="S9" s="278"/>
      <c r="T9" s="278"/>
      <c r="U9" s="278"/>
      <c r="V9" s="278"/>
      <c r="W9" s="278"/>
      <c r="X9" s="279"/>
    </row>
    <row r="10" spans="1:25" ht="15.75" thickBot="1" x14ac:dyDescent="0.3">
      <c r="A10" s="20" t="s">
        <v>6</v>
      </c>
      <c r="B10" s="280" t="s">
        <v>24</v>
      </c>
      <c r="C10" s="281"/>
      <c r="D10" s="281"/>
      <c r="E10" s="281"/>
      <c r="F10" s="282" t="s">
        <v>146</v>
      </c>
      <c r="G10" s="282"/>
      <c r="H10" s="281">
        <v>2007</v>
      </c>
      <c r="I10" s="283"/>
      <c r="J10" s="213"/>
      <c r="K10" s="59">
        <f t="shared" si="0"/>
        <v>5</v>
      </c>
      <c r="L10" s="213">
        <f t="shared" si="1"/>
        <v>2</v>
      </c>
      <c r="M10" s="215"/>
      <c r="N10" s="215"/>
      <c r="O10" s="284">
        <v>3</v>
      </c>
      <c r="P10" s="284"/>
      <c r="Q10" s="278" t="str">
        <f>B10</f>
        <v>Emilien Piedboeuf</v>
      </c>
      <c r="R10" s="278"/>
      <c r="S10" s="278"/>
      <c r="T10" s="278"/>
      <c r="U10" s="278"/>
      <c r="V10" s="278"/>
      <c r="W10" s="278"/>
      <c r="X10" s="279"/>
    </row>
    <row r="11" spans="1:25" ht="15.75" thickBot="1" x14ac:dyDescent="0.3">
      <c r="A11" s="20" t="s">
        <v>7</v>
      </c>
      <c r="B11" s="280" t="s">
        <v>135</v>
      </c>
      <c r="C11" s="281"/>
      <c r="D11" s="281"/>
      <c r="E11" s="281"/>
      <c r="F11" s="282" t="s">
        <v>71</v>
      </c>
      <c r="G11" s="282"/>
      <c r="H11" s="281">
        <v>2007</v>
      </c>
      <c r="I11" s="283"/>
      <c r="J11" s="213"/>
      <c r="K11" s="59">
        <f t="shared" si="0"/>
        <v>4</v>
      </c>
      <c r="L11" s="213">
        <f t="shared" si="1"/>
        <v>3</v>
      </c>
      <c r="M11" s="215"/>
      <c r="N11" s="215"/>
      <c r="O11" s="284">
        <v>4</v>
      </c>
      <c r="P11" s="284"/>
      <c r="Q11" s="278" t="str">
        <f t="shared" si="2"/>
        <v>Aerjen Theys</v>
      </c>
      <c r="R11" s="278"/>
      <c r="S11" s="278"/>
      <c r="T11" s="278"/>
      <c r="U11" s="278"/>
      <c r="V11" s="278"/>
      <c r="W11" s="278"/>
      <c r="X11" s="279"/>
    </row>
    <row r="12" spans="1:25" ht="15.75" thickBot="1" x14ac:dyDescent="0.3">
      <c r="A12" s="26" t="s">
        <v>12</v>
      </c>
      <c r="B12" s="271" t="s">
        <v>91</v>
      </c>
      <c r="C12" s="272"/>
      <c r="D12" s="272"/>
      <c r="E12" s="272"/>
      <c r="F12" s="273" t="s">
        <v>157</v>
      </c>
      <c r="G12" s="273"/>
      <c r="H12" s="272">
        <v>2007</v>
      </c>
      <c r="I12" s="274"/>
      <c r="J12" s="213"/>
      <c r="K12" s="60">
        <f t="shared" si="0"/>
        <v>2</v>
      </c>
      <c r="L12" s="220">
        <f t="shared" si="1"/>
        <v>5</v>
      </c>
      <c r="M12" s="222">
        <v>4</v>
      </c>
      <c r="N12" s="222">
        <v>5</v>
      </c>
      <c r="O12" s="275">
        <v>7</v>
      </c>
      <c r="P12" s="275"/>
      <c r="Q12" s="276" t="str">
        <f t="shared" si="2"/>
        <v>Alex Lo</v>
      </c>
      <c r="R12" s="276"/>
      <c r="S12" s="276"/>
      <c r="T12" s="276"/>
      <c r="U12" s="276"/>
      <c r="V12" s="276"/>
      <c r="W12" s="276"/>
      <c r="X12" s="277"/>
    </row>
    <row r="13" spans="1:25" x14ac:dyDescent="0.25">
      <c r="A13" s="78"/>
      <c r="B13" s="78"/>
      <c r="C13" s="78"/>
      <c r="E13" s="78"/>
      <c r="F13" s="78"/>
      <c r="G13" s="78"/>
      <c r="H13" s="78"/>
      <c r="I13" s="78"/>
      <c r="J13" s="78"/>
      <c r="K13" s="78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</row>
    <row r="14" spans="1:25" ht="15.75" thickBot="1" x14ac:dyDescent="0.3">
      <c r="A14" s="78"/>
      <c r="B14" s="78"/>
      <c r="C14" s="78"/>
      <c r="E14" s="78"/>
      <c r="F14" s="78"/>
      <c r="G14" s="78"/>
      <c r="H14" s="78"/>
      <c r="I14" s="78"/>
      <c r="J14" s="78"/>
      <c r="K14" s="78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</row>
    <row r="15" spans="1:25" ht="15.75" thickBot="1" x14ac:dyDescent="0.3">
      <c r="A15" s="265" t="s">
        <v>65</v>
      </c>
      <c r="B15" s="266"/>
      <c r="C15" s="266"/>
      <c r="D15" s="266"/>
      <c r="E15" s="266"/>
      <c r="F15" s="266"/>
      <c r="G15" s="266"/>
      <c r="H15" s="267"/>
      <c r="I15" s="78"/>
      <c r="J15" s="78"/>
      <c r="K15" s="78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</row>
    <row r="16" spans="1:25" ht="15.75" thickBot="1" x14ac:dyDescent="0.3">
      <c r="A16" s="22" t="s">
        <v>46</v>
      </c>
      <c r="B16" s="223" t="s">
        <v>48</v>
      </c>
      <c r="C16" s="22" t="s">
        <v>42</v>
      </c>
      <c r="D16" s="268" t="s">
        <v>52</v>
      </c>
      <c r="E16" s="268"/>
      <c r="F16" s="268"/>
      <c r="G16" s="268"/>
      <c r="H16" s="268"/>
      <c r="I16" s="269" t="s">
        <v>53</v>
      </c>
      <c r="J16" s="268"/>
      <c r="K16" s="265" t="s">
        <v>54</v>
      </c>
      <c r="L16" s="270"/>
      <c r="M16" s="266" t="s">
        <v>55</v>
      </c>
      <c r="N16" s="270"/>
      <c r="O16" s="266" t="s">
        <v>56</v>
      </c>
      <c r="P16" s="270"/>
      <c r="Q16" s="266" t="s">
        <v>57</v>
      </c>
      <c r="R16" s="270"/>
      <c r="S16" s="266" t="s">
        <v>58</v>
      </c>
      <c r="T16" s="267"/>
      <c r="U16" s="265" t="s">
        <v>51</v>
      </c>
      <c r="V16" s="266"/>
      <c r="W16" s="22" t="s">
        <v>49</v>
      </c>
      <c r="X16" s="22" t="s">
        <v>50</v>
      </c>
      <c r="Y16" s="213"/>
    </row>
    <row r="17" spans="1:24" x14ac:dyDescent="0.25">
      <c r="A17" s="23">
        <v>9</v>
      </c>
      <c r="B17" s="61" t="s">
        <v>67</v>
      </c>
      <c r="C17" s="186">
        <v>0.5625</v>
      </c>
      <c r="D17" s="208" t="s">
        <v>3</v>
      </c>
      <c r="E17" s="216" t="str">
        <f t="shared" ref="E17:E44" si="3">VLOOKUP(D17,$A$5:$I$12,2)</f>
        <v>Klaas Adriaenssen</v>
      </c>
      <c r="F17" s="216" t="s">
        <v>8</v>
      </c>
      <c r="G17" s="216" t="str">
        <f t="shared" ref="G17:G44" si="4">VLOOKUP(H17,$A$5:$I$12,2)</f>
        <v>Aerjen Theys</v>
      </c>
      <c r="H17" s="210" t="s">
        <v>7</v>
      </c>
      <c r="I17" s="27" t="s">
        <v>1</v>
      </c>
      <c r="J17" s="216" t="str">
        <f t="shared" ref="J17:J44" si="5">VLOOKUP(I17,$A$5:$I$12,2)</f>
        <v>Siebe De Winter</v>
      </c>
      <c r="K17" s="39">
        <v>9</v>
      </c>
      <c r="L17" s="40">
        <v>11</v>
      </c>
      <c r="M17" s="218">
        <v>4</v>
      </c>
      <c r="N17" s="40">
        <v>11</v>
      </c>
      <c r="O17" s="218">
        <v>14</v>
      </c>
      <c r="P17" s="40">
        <v>16</v>
      </c>
      <c r="Q17" s="218"/>
      <c r="R17" s="40"/>
      <c r="S17" s="218"/>
      <c r="T17" s="41"/>
      <c r="U17" s="61">
        <f>IF(K17&gt;L17, 1, 0) + IF(M17&gt;N17, 1, 0) + IF(O17&gt;P17, 1, 0) + IF(Q17&gt;R17, 1, 0) + IF(S17&gt;T17, 1, 0)</f>
        <v>0</v>
      </c>
      <c r="V17" s="217">
        <f>IF(K17&lt;L17, 1, 0) + IF(M17&lt;N17, 1, 0) + IF(O17&lt;P17, 1, 0) + IF(Q17&lt;R17, 1, 0) + IF(S17&lt;T17, 1, 0)</f>
        <v>3</v>
      </c>
      <c r="W17" s="23" t="str">
        <f>IF(U17&gt;V17,D17,IF(U17&lt;V17,H17,""))</f>
        <v>G</v>
      </c>
      <c r="X17" s="23" t="str">
        <f>IF(U17&gt;V17,H17,IF(U17&lt;V17,D17,""))</f>
        <v>C</v>
      </c>
    </row>
    <row r="18" spans="1:24" x14ac:dyDescent="0.25">
      <c r="A18" s="24">
        <v>10</v>
      </c>
      <c r="B18" s="59" t="s">
        <v>67</v>
      </c>
      <c r="C18" s="187">
        <v>0.5625</v>
      </c>
      <c r="D18" s="166" t="s">
        <v>2</v>
      </c>
      <c r="E18" s="213" t="str">
        <f t="shared" si="3"/>
        <v>Seppe Van Beurden</v>
      </c>
      <c r="F18" s="213" t="s">
        <v>8</v>
      </c>
      <c r="G18" s="213" t="str">
        <f t="shared" si="4"/>
        <v>Povilas Mikalauskas</v>
      </c>
      <c r="H18" s="168" t="s">
        <v>4</v>
      </c>
      <c r="I18" s="79" t="s">
        <v>5</v>
      </c>
      <c r="J18" s="213" t="str">
        <f t="shared" si="5"/>
        <v>Senne Kiekepoos</v>
      </c>
      <c r="K18" s="91">
        <v>7</v>
      </c>
      <c r="L18" s="92">
        <v>11</v>
      </c>
      <c r="M18" s="215">
        <v>7</v>
      </c>
      <c r="N18" s="92">
        <v>11</v>
      </c>
      <c r="O18" s="215">
        <v>5</v>
      </c>
      <c r="P18" s="92">
        <v>11</v>
      </c>
      <c r="Q18" s="215"/>
      <c r="R18" s="92"/>
      <c r="S18" s="215"/>
      <c r="T18" s="93"/>
      <c r="U18" s="59">
        <f t="shared" ref="U18:U32" si="6">IF(K18&gt;L18, 1, 0) + IF(M18&gt;N18, 1, 0) + IF(O18&gt;P18, 1, 0) + IF(Q18&gt;R18, 1, 0) + IF(S18&gt;T18, 1, 0)</f>
        <v>0</v>
      </c>
      <c r="V18" s="214">
        <f t="shared" ref="V18:V32" si="7">IF(K18&lt;L18, 1, 0) + IF(M18&lt;N18, 1, 0) + IF(O18&lt;P18, 1, 0) + IF(Q18&lt;R18, 1, 0) + IF(S18&lt;T18, 1, 0)</f>
        <v>3</v>
      </c>
      <c r="W18" s="24" t="str">
        <f t="shared" ref="W18:W32" si="8">IF(U18&gt;V18,D18,IF(U18&lt;V18,H18,""))</f>
        <v>D</v>
      </c>
      <c r="X18" s="24" t="str">
        <f t="shared" ref="X18:X32" si="9">IF(U18&gt;V18,H18,IF(U18&lt;V18,D18,""))</f>
        <v>B</v>
      </c>
    </row>
    <row r="19" spans="1:24" x14ac:dyDescent="0.25">
      <c r="A19" s="24">
        <v>9</v>
      </c>
      <c r="B19" s="59" t="s">
        <v>67</v>
      </c>
      <c r="C19" s="187">
        <v>0.57986111111111105</v>
      </c>
      <c r="D19" s="166" t="s">
        <v>12</v>
      </c>
      <c r="E19" s="213" t="str">
        <f t="shared" si="3"/>
        <v>Alex Lo</v>
      </c>
      <c r="F19" s="213" t="s">
        <v>8</v>
      </c>
      <c r="G19" s="213" t="str">
        <f t="shared" si="4"/>
        <v>Siebe De Winter</v>
      </c>
      <c r="H19" s="168" t="s">
        <v>1</v>
      </c>
      <c r="I19" s="79" t="s">
        <v>2</v>
      </c>
      <c r="J19" s="213" t="str">
        <f t="shared" si="5"/>
        <v>Seppe Van Beurden</v>
      </c>
      <c r="K19" s="91">
        <v>5</v>
      </c>
      <c r="L19" s="92">
        <v>11</v>
      </c>
      <c r="M19" s="215">
        <v>6</v>
      </c>
      <c r="N19" s="92">
        <v>11</v>
      </c>
      <c r="O19" s="215">
        <v>6</v>
      </c>
      <c r="P19" s="92">
        <v>11</v>
      </c>
      <c r="Q19" s="215"/>
      <c r="R19" s="92"/>
      <c r="S19" s="215"/>
      <c r="T19" s="93"/>
      <c r="U19" s="59">
        <f t="shared" si="6"/>
        <v>0</v>
      </c>
      <c r="V19" s="214">
        <f t="shared" si="7"/>
        <v>3</v>
      </c>
      <c r="W19" s="24" t="str">
        <f t="shared" si="8"/>
        <v>A</v>
      </c>
      <c r="X19" s="24" t="str">
        <f t="shared" si="9"/>
        <v>H</v>
      </c>
    </row>
    <row r="20" spans="1:24" x14ac:dyDescent="0.25">
      <c r="A20" s="24">
        <v>10</v>
      </c>
      <c r="B20" s="59" t="s">
        <v>67</v>
      </c>
      <c r="C20" s="187">
        <v>0.57986111111111105</v>
      </c>
      <c r="D20" s="209" t="s">
        <v>6</v>
      </c>
      <c r="E20" s="213" t="str">
        <f t="shared" si="3"/>
        <v>Emilien Piedboeuf</v>
      </c>
      <c r="F20" s="213" t="s">
        <v>8</v>
      </c>
      <c r="G20" s="213" t="str">
        <f t="shared" si="4"/>
        <v>Senne Kiekepoos</v>
      </c>
      <c r="H20" s="205" t="s">
        <v>5</v>
      </c>
      <c r="I20" s="79" t="s">
        <v>7</v>
      </c>
      <c r="J20" s="213" t="str">
        <f t="shared" si="5"/>
        <v>Aerjen Theys</v>
      </c>
      <c r="K20" s="91">
        <v>14</v>
      </c>
      <c r="L20" s="92">
        <v>12</v>
      </c>
      <c r="M20" s="215">
        <v>8</v>
      </c>
      <c r="N20" s="92">
        <v>11</v>
      </c>
      <c r="O20" s="215">
        <v>11</v>
      </c>
      <c r="P20" s="92">
        <v>6</v>
      </c>
      <c r="Q20" s="215">
        <v>11</v>
      </c>
      <c r="R20" s="92">
        <v>5</v>
      </c>
      <c r="S20" s="215"/>
      <c r="T20" s="93"/>
      <c r="U20" s="59">
        <f t="shared" si="6"/>
        <v>3</v>
      </c>
      <c r="V20" s="214">
        <f t="shared" si="7"/>
        <v>1</v>
      </c>
      <c r="W20" s="24" t="str">
        <f t="shared" si="8"/>
        <v>F</v>
      </c>
      <c r="X20" s="24" t="str">
        <f t="shared" si="9"/>
        <v>E</v>
      </c>
    </row>
    <row r="21" spans="1:24" x14ac:dyDescent="0.25">
      <c r="A21" s="24">
        <v>9</v>
      </c>
      <c r="B21" s="59" t="s">
        <v>67</v>
      </c>
      <c r="C21" s="187">
        <v>0.59722222222222221</v>
      </c>
      <c r="D21" s="209" t="s">
        <v>3</v>
      </c>
      <c r="E21" s="213" t="str">
        <f t="shared" si="3"/>
        <v>Klaas Adriaenssen</v>
      </c>
      <c r="F21" s="213" t="s">
        <v>8</v>
      </c>
      <c r="G21" s="213" t="str">
        <f t="shared" si="4"/>
        <v>Siebe De Winter</v>
      </c>
      <c r="H21" s="205" t="s">
        <v>1</v>
      </c>
      <c r="I21" s="79" t="s">
        <v>6</v>
      </c>
      <c r="J21" s="213" t="str">
        <f t="shared" si="5"/>
        <v>Emilien Piedboeuf</v>
      </c>
      <c r="K21" s="91">
        <v>5</v>
      </c>
      <c r="L21" s="92">
        <v>11</v>
      </c>
      <c r="M21" s="215">
        <v>11</v>
      </c>
      <c r="N21" s="92">
        <v>13</v>
      </c>
      <c r="O21" s="215">
        <v>9</v>
      </c>
      <c r="P21" s="92">
        <v>11</v>
      </c>
      <c r="Q21" s="215"/>
      <c r="R21" s="92"/>
      <c r="S21" s="215"/>
      <c r="T21" s="93"/>
      <c r="U21" s="59">
        <f t="shared" si="6"/>
        <v>0</v>
      </c>
      <c r="V21" s="214">
        <f t="shared" si="7"/>
        <v>3</v>
      </c>
      <c r="W21" s="24" t="str">
        <f t="shared" si="8"/>
        <v>A</v>
      </c>
      <c r="X21" s="24" t="str">
        <f t="shared" si="9"/>
        <v>C</v>
      </c>
    </row>
    <row r="22" spans="1:24" x14ac:dyDescent="0.25">
      <c r="A22" s="24">
        <v>10</v>
      </c>
      <c r="B22" s="59" t="s">
        <v>67</v>
      </c>
      <c r="C22" s="187">
        <v>0.59722222222222221</v>
      </c>
      <c r="D22" s="209" t="s">
        <v>4</v>
      </c>
      <c r="E22" s="213" t="str">
        <f t="shared" si="3"/>
        <v>Povilas Mikalauskas</v>
      </c>
      <c r="F22" s="213" t="s">
        <v>8</v>
      </c>
      <c r="G22" s="213" t="str">
        <f t="shared" si="4"/>
        <v>Senne Kiekepoos</v>
      </c>
      <c r="H22" s="205" t="s">
        <v>5</v>
      </c>
      <c r="I22" s="79" t="s">
        <v>12</v>
      </c>
      <c r="J22" s="213" t="str">
        <f t="shared" si="5"/>
        <v>Alex Lo</v>
      </c>
      <c r="K22" s="91">
        <v>11</v>
      </c>
      <c r="L22" s="92">
        <v>7</v>
      </c>
      <c r="M22" s="215">
        <v>11</v>
      </c>
      <c r="N22" s="92">
        <v>3</v>
      </c>
      <c r="O22" s="215">
        <v>11</v>
      </c>
      <c r="P22" s="92">
        <v>7</v>
      </c>
      <c r="Q22" s="215"/>
      <c r="R22" s="92"/>
      <c r="S22" s="215"/>
      <c r="T22" s="93"/>
      <c r="U22" s="59">
        <f t="shared" si="6"/>
        <v>3</v>
      </c>
      <c r="V22" s="214">
        <f t="shared" si="7"/>
        <v>0</v>
      </c>
      <c r="W22" s="24" t="str">
        <f t="shared" si="8"/>
        <v>D</v>
      </c>
      <c r="X22" s="24" t="str">
        <f t="shared" si="9"/>
        <v>E</v>
      </c>
    </row>
    <row r="23" spans="1:24" x14ac:dyDescent="0.25">
      <c r="A23" s="24">
        <v>9</v>
      </c>
      <c r="B23" s="59" t="s">
        <v>67</v>
      </c>
      <c r="C23" s="187">
        <v>0.61458333333333337</v>
      </c>
      <c r="D23" s="209" t="s">
        <v>7</v>
      </c>
      <c r="E23" s="213" t="str">
        <f t="shared" si="3"/>
        <v>Aerjen Theys</v>
      </c>
      <c r="F23" s="213" t="s">
        <v>8</v>
      </c>
      <c r="G23" s="213" t="str">
        <f t="shared" si="4"/>
        <v>Emilien Piedboeuf</v>
      </c>
      <c r="H23" s="205" t="s">
        <v>6</v>
      </c>
      <c r="I23" s="79" t="s">
        <v>4</v>
      </c>
      <c r="J23" s="213" t="str">
        <f t="shared" si="5"/>
        <v>Povilas Mikalauskas</v>
      </c>
      <c r="K23" s="91">
        <v>5</v>
      </c>
      <c r="L23" s="92">
        <v>11</v>
      </c>
      <c r="M23" s="215">
        <v>13</v>
      </c>
      <c r="N23" s="92">
        <v>15</v>
      </c>
      <c r="O23" s="215">
        <v>3</v>
      </c>
      <c r="P23" s="92">
        <v>11</v>
      </c>
      <c r="Q23" s="215"/>
      <c r="R23" s="92"/>
      <c r="S23" s="215"/>
      <c r="T23" s="93"/>
      <c r="U23" s="59">
        <f t="shared" si="6"/>
        <v>0</v>
      </c>
      <c r="V23" s="214">
        <f t="shared" si="7"/>
        <v>3</v>
      </c>
      <c r="W23" s="24" t="str">
        <f t="shared" si="8"/>
        <v>F</v>
      </c>
      <c r="X23" s="24" t="str">
        <f t="shared" si="9"/>
        <v>G</v>
      </c>
    </row>
    <row r="24" spans="1:24" x14ac:dyDescent="0.25">
      <c r="A24" s="24">
        <v>10</v>
      </c>
      <c r="B24" s="59" t="s">
        <v>67</v>
      </c>
      <c r="C24" s="187">
        <v>0.61458333333333337</v>
      </c>
      <c r="D24" s="209" t="s">
        <v>2</v>
      </c>
      <c r="E24" s="213" t="str">
        <f t="shared" si="3"/>
        <v>Seppe Van Beurden</v>
      </c>
      <c r="F24" s="213" t="s">
        <v>8</v>
      </c>
      <c r="G24" s="213" t="str">
        <f t="shared" si="4"/>
        <v>Alex Lo</v>
      </c>
      <c r="H24" s="205" t="s">
        <v>12</v>
      </c>
      <c r="I24" s="79" t="s">
        <v>3</v>
      </c>
      <c r="J24" s="213" t="str">
        <f t="shared" si="5"/>
        <v>Klaas Adriaenssen</v>
      </c>
      <c r="K24" s="91">
        <v>11</v>
      </c>
      <c r="L24" s="92">
        <v>2</v>
      </c>
      <c r="M24" s="215">
        <v>11</v>
      </c>
      <c r="N24" s="92">
        <v>9</v>
      </c>
      <c r="O24" s="215">
        <v>14</v>
      </c>
      <c r="P24" s="92">
        <v>16</v>
      </c>
      <c r="Q24" s="215">
        <v>11</v>
      </c>
      <c r="R24" s="92">
        <v>9</v>
      </c>
      <c r="S24" s="215"/>
      <c r="T24" s="93"/>
      <c r="U24" s="59">
        <f t="shared" si="6"/>
        <v>3</v>
      </c>
      <c r="V24" s="214">
        <f t="shared" si="7"/>
        <v>1</v>
      </c>
      <c r="W24" s="24" t="str">
        <f t="shared" si="8"/>
        <v>B</v>
      </c>
      <c r="X24" s="24" t="str">
        <f t="shared" si="9"/>
        <v>H</v>
      </c>
    </row>
    <row r="25" spans="1:24" x14ac:dyDescent="0.25">
      <c r="A25" s="24">
        <v>9</v>
      </c>
      <c r="B25" s="59" t="s">
        <v>67</v>
      </c>
      <c r="C25" s="187">
        <v>0.63194444444444442</v>
      </c>
      <c r="D25" s="209" t="s">
        <v>3</v>
      </c>
      <c r="E25" s="213" t="str">
        <f t="shared" si="3"/>
        <v>Klaas Adriaenssen</v>
      </c>
      <c r="F25" s="213" t="s">
        <v>8</v>
      </c>
      <c r="G25" s="213" t="str">
        <f t="shared" si="4"/>
        <v>Senne Kiekepoos</v>
      </c>
      <c r="H25" s="205" t="s">
        <v>5</v>
      </c>
      <c r="I25" s="79" t="s">
        <v>2</v>
      </c>
      <c r="J25" s="213" t="str">
        <f t="shared" si="5"/>
        <v>Seppe Van Beurden</v>
      </c>
      <c r="K25" s="91">
        <v>8</v>
      </c>
      <c r="L25" s="92">
        <v>11</v>
      </c>
      <c r="M25" s="215">
        <v>10</v>
      </c>
      <c r="N25" s="92">
        <v>12</v>
      </c>
      <c r="O25" s="215">
        <v>11</v>
      </c>
      <c r="P25" s="92">
        <v>7</v>
      </c>
      <c r="Q25" s="215">
        <v>11</v>
      </c>
      <c r="R25" s="92">
        <v>4</v>
      </c>
      <c r="S25" s="215">
        <v>12</v>
      </c>
      <c r="T25" s="93">
        <v>10</v>
      </c>
      <c r="U25" s="59">
        <f t="shared" si="6"/>
        <v>3</v>
      </c>
      <c r="V25" s="214">
        <f t="shared" si="7"/>
        <v>2</v>
      </c>
      <c r="W25" s="24" t="str">
        <f t="shared" si="8"/>
        <v>C</v>
      </c>
      <c r="X25" s="24" t="str">
        <f t="shared" si="9"/>
        <v>E</v>
      </c>
    </row>
    <row r="26" spans="1:24" x14ac:dyDescent="0.25">
      <c r="A26" s="24">
        <v>10</v>
      </c>
      <c r="B26" s="59" t="s">
        <v>67</v>
      </c>
      <c r="C26" s="187">
        <v>0.63194444444444442</v>
      </c>
      <c r="D26" s="209" t="s">
        <v>1</v>
      </c>
      <c r="E26" s="213" t="str">
        <f t="shared" si="3"/>
        <v>Siebe De Winter</v>
      </c>
      <c r="F26" s="213" t="s">
        <v>8</v>
      </c>
      <c r="G26" s="213" t="str">
        <f t="shared" si="4"/>
        <v>Emilien Piedboeuf</v>
      </c>
      <c r="H26" s="205" t="s">
        <v>6</v>
      </c>
      <c r="I26" s="79" t="s">
        <v>4</v>
      </c>
      <c r="J26" s="213" t="str">
        <f t="shared" si="5"/>
        <v>Povilas Mikalauskas</v>
      </c>
      <c r="K26" s="91">
        <v>11</v>
      </c>
      <c r="L26" s="92">
        <v>6</v>
      </c>
      <c r="M26" s="215">
        <v>11</v>
      </c>
      <c r="N26" s="92">
        <v>8</v>
      </c>
      <c r="O26" s="215">
        <v>11</v>
      </c>
      <c r="P26" s="92">
        <v>9</v>
      </c>
      <c r="Q26" s="215"/>
      <c r="R26" s="92"/>
      <c r="S26" s="215"/>
      <c r="T26" s="93"/>
      <c r="U26" s="59">
        <f t="shared" si="6"/>
        <v>3</v>
      </c>
      <c r="V26" s="214">
        <f t="shared" si="7"/>
        <v>0</v>
      </c>
      <c r="W26" s="24" t="str">
        <f t="shared" si="8"/>
        <v>A</v>
      </c>
      <c r="X26" s="24" t="str">
        <f t="shared" si="9"/>
        <v>F</v>
      </c>
    </row>
    <row r="27" spans="1:24" x14ac:dyDescent="0.25">
      <c r="A27" s="24">
        <v>9</v>
      </c>
      <c r="B27" s="59" t="s">
        <v>67</v>
      </c>
      <c r="C27" s="187">
        <v>0.64930555555555558</v>
      </c>
      <c r="D27" s="209" t="s">
        <v>4</v>
      </c>
      <c r="E27" s="213" t="str">
        <f t="shared" si="3"/>
        <v>Povilas Mikalauskas</v>
      </c>
      <c r="F27" s="213" t="s">
        <v>8</v>
      </c>
      <c r="G27" s="213" t="str">
        <f t="shared" si="4"/>
        <v>Alex Lo</v>
      </c>
      <c r="H27" s="205" t="s">
        <v>12</v>
      </c>
      <c r="I27" s="79" t="s">
        <v>1</v>
      </c>
      <c r="J27" s="213" t="str">
        <f t="shared" si="5"/>
        <v>Siebe De Winter</v>
      </c>
      <c r="K27" s="91">
        <v>11</v>
      </c>
      <c r="L27" s="92">
        <v>8</v>
      </c>
      <c r="M27" s="215">
        <v>11</v>
      </c>
      <c r="N27" s="92">
        <v>7</v>
      </c>
      <c r="O27" s="215">
        <v>11</v>
      </c>
      <c r="P27" s="92">
        <v>5</v>
      </c>
      <c r="Q27" s="215"/>
      <c r="R27" s="92"/>
      <c r="S27" s="215"/>
      <c r="T27" s="93"/>
      <c r="U27" s="59">
        <f t="shared" si="6"/>
        <v>3</v>
      </c>
      <c r="V27" s="214">
        <f t="shared" si="7"/>
        <v>0</v>
      </c>
      <c r="W27" s="24" t="str">
        <f t="shared" si="8"/>
        <v>D</v>
      </c>
      <c r="X27" s="24" t="str">
        <f t="shared" si="9"/>
        <v>H</v>
      </c>
    </row>
    <row r="28" spans="1:24" s="98" customFormat="1" x14ac:dyDescent="0.25">
      <c r="A28" s="24">
        <v>10</v>
      </c>
      <c r="B28" s="96" t="s">
        <v>67</v>
      </c>
      <c r="C28" s="187">
        <v>0.64930555555555558</v>
      </c>
      <c r="D28" s="166" t="s">
        <v>7</v>
      </c>
      <c r="E28" s="80" t="str">
        <f t="shared" si="3"/>
        <v>Aerjen Theys</v>
      </c>
      <c r="F28" s="80" t="s">
        <v>8</v>
      </c>
      <c r="G28" s="80" t="str">
        <f t="shared" si="4"/>
        <v>Seppe Van Beurden</v>
      </c>
      <c r="H28" s="168" t="s">
        <v>2</v>
      </c>
      <c r="I28" s="79" t="s">
        <v>5</v>
      </c>
      <c r="J28" s="80" t="str">
        <f t="shared" si="5"/>
        <v>Senne Kiekepoos</v>
      </c>
      <c r="K28" s="91">
        <v>5</v>
      </c>
      <c r="L28" s="92">
        <v>11</v>
      </c>
      <c r="M28" s="215">
        <v>11</v>
      </c>
      <c r="N28" s="92">
        <v>5</v>
      </c>
      <c r="O28" s="215">
        <v>19</v>
      </c>
      <c r="P28" s="92">
        <v>17</v>
      </c>
      <c r="Q28" s="215">
        <v>7</v>
      </c>
      <c r="R28" s="92">
        <v>11</v>
      </c>
      <c r="S28" s="215">
        <v>11</v>
      </c>
      <c r="T28" s="93">
        <v>8</v>
      </c>
      <c r="U28" s="96">
        <f t="shared" si="6"/>
        <v>3</v>
      </c>
      <c r="V28" s="97">
        <f t="shared" si="7"/>
        <v>2</v>
      </c>
      <c r="W28" s="95" t="str">
        <f t="shared" si="8"/>
        <v>G</v>
      </c>
      <c r="X28" s="95" t="str">
        <f t="shared" si="9"/>
        <v>B</v>
      </c>
    </row>
    <row r="29" spans="1:24" x14ac:dyDescent="0.25">
      <c r="A29" s="24">
        <v>9</v>
      </c>
      <c r="B29" s="59" t="s">
        <v>67</v>
      </c>
      <c r="C29" s="187">
        <v>0.66666666666666663</v>
      </c>
      <c r="D29" s="209" t="s">
        <v>3</v>
      </c>
      <c r="E29" s="213" t="str">
        <f t="shared" si="3"/>
        <v>Klaas Adriaenssen</v>
      </c>
      <c r="F29" s="213" t="s">
        <v>8</v>
      </c>
      <c r="G29" s="213" t="str">
        <f t="shared" si="4"/>
        <v>Emilien Piedboeuf</v>
      </c>
      <c r="H29" s="205" t="s">
        <v>6</v>
      </c>
      <c r="I29" s="79" t="s">
        <v>7</v>
      </c>
      <c r="J29" s="213" t="str">
        <f t="shared" si="5"/>
        <v>Aerjen Theys</v>
      </c>
      <c r="K29" s="91">
        <v>4</v>
      </c>
      <c r="L29" s="92">
        <v>11</v>
      </c>
      <c r="M29" s="215">
        <v>6</v>
      </c>
      <c r="N29" s="92">
        <v>11</v>
      </c>
      <c r="O29" s="215">
        <v>8</v>
      </c>
      <c r="P29" s="92">
        <v>11</v>
      </c>
      <c r="Q29" s="215"/>
      <c r="R29" s="92"/>
      <c r="S29" s="215"/>
      <c r="T29" s="93"/>
      <c r="U29" s="59">
        <f t="shared" si="6"/>
        <v>0</v>
      </c>
      <c r="V29" s="214">
        <f t="shared" si="7"/>
        <v>3</v>
      </c>
      <c r="W29" s="24" t="str">
        <f t="shared" si="8"/>
        <v>F</v>
      </c>
      <c r="X29" s="24" t="str">
        <f t="shared" si="9"/>
        <v>C</v>
      </c>
    </row>
    <row r="30" spans="1:24" x14ac:dyDescent="0.25">
      <c r="A30" s="24">
        <v>10</v>
      </c>
      <c r="B30" s="59" t="s">
        <v>67</v>
      </c>
      <c r="C30" s="187">
        <v>0.66666666666666663</v>
      </c>
      <c r="D30" s="209" t="s">
        <v>5</v>
      </c>
      <c r="E30" s="213" t="str">
        <f t="shared" si="3"/>
        <v>Senne Kiekepoos</v>
      </c>
      <c r="F30" s="213" t="s">
        <v>8</v>
      </c>
      <c r="G30" s="213" t="str">
        <f t="shared" si="4"/>
        <v>Alex Lo</v>
      </c>
      <c r="H30" s="205" t="s">
        <v>12</v>
      </c>
      <c r="I30" s="79" t="s">
        <v>3</v>
      </c>
      <c r="J30" s="213" t="str">
        <f t="shared" si="5"/>
        <v>Klaas Adriaenssen</v>
      </c>
      <c r="K30" s="91">
        <v>11</v>
      </c>
      <c r="L30" s="92">
        <v>8</v>
      </c>
      <c r="M30" s="215">
        <v>9</v>
      </c>
      <c r="N30" s="92">
        <v>11</v>
      </c>
      <c r="O30" s="215">
        <v>2</v>
      </c>
      <c r="P30" s="92">
        <v>11</v>
      </c>
      <c r="Q30" s="215">
        <v>9</v>
      </c>
      <c r="R30" s="92">
        <v>11</v>
      </c>
      <c r="S30" s="215"/>
      <c r="T30" s="93"/>
      <c r="U30" s="59">
        <f t="shared" si="6"/>
        <v>1</v>
      </c>
      <c r="V30" s="214">
        <f t="shared" si="7"/>
        <v>3</v>
      </c>
      <c r="W30" s="24" t="str">
        <f t="shared" si="8"/>
        <v>H</v>
      </c>
      <c r="X30" s="24" t="str">
        <f t="shared" si="9"/>
        <v>E</v>
      </c>
    </row>
    <row r="31" spans="1:24" x14ac:dyDescent="0.25">
      <c r="A31" s="24">
        <v>9</v>
      </c>
      <c r="B31" s="59" t="s">
        <v>67</v>
      </c>
      <c r="C31" s="187">
        <v>0.68402777777777779</v>
      </c>
      <c r="D31" s="209" t="s">
        <v>1</v>
      </c>
      <c r="E31" s="213" t="str">
        <f t="shared" si="3"/>
        <v>Siebe De Winter</v>
      </c>
      <c r="F31" s="213" t="s">
        <v>8</v>
      </c>
      <c r="G31" s="213" t="str">
        <f t="shared" si="4"/>
        <v>Seppe Van Beurden</v>
      </c>
      <c r="H31" s="205" t="s">
        <v>2</v>
      </c>
      <c r="I31" s="79" t="s">
        <v>12</v>
      </c>
      <c r="J31" s="213" t="str">
        <f t="shared" si="5"/>
        <v>Alex Lo</v>
      </c>
      <c r="K31" s="91">
        <v>11</v>
      </c>
      <c r="L31" s="92">
        <v>7</v>
      </c>
      <c r="M31" s="215">
        <v>11</v>
      </c>
      <c r="N31" s="92">
        <v>4</v>
      </c>
      <c r="O31" s="215">
        <v>11</v>
      </c>
      <c r="P31" s="92">
        <v>9</v>
      </c>
      <c r="Q31" s="215"/>
      <c r="R31" s="92"/>
      <c r="S31" s="215"/>
      <c r="T31" s="93"/>
      <c r="U31" s="59">
        <f t="shared" si="6"/>
        <v>3</v>
      </c>
      <c r="V31" s="214">
        <f t="shared" si="7"/>
        <v>0</v>
      </c>
      <c r="W31" s="24" t="str">
        <f t="shared" si="8"/>
        <v>A</v>
      </c>
      <c r="X31" s="24" t="str">
        <f t="shared" si="9"/>
        <v>B</v>
      </c>
    </row>
    <row r="32" spans="1:24" x14ac:dyDescent="0.25">
      <c r="A32" s="24">
        <v>10</v>
      </c>
      <c r="B32" s="59" t="s">
        <v>67</v>
      </c>
      <c r="C32" s="187">
        <v>0.68402777777777779</v>
      </c>
      <c r="D32" s="209" t="s">
        <v>4</v>
      </c>
      <c r="E32" s="213" t="str">
        <f t="shared" si="3"/>
        <v>Povilas Mikalauskas</v>
      </c>
      <c r="F32" s="213" t="s">
        <v>8</v>
      </c>
      <c r="G32" s="213" t="str">
        <f t="shared" si="4"/>
        <v>Aerjen Theys</v>
      </c>
      <c r="H32" s="205" t="s">
        <v>7</v>
      </c>
      <c r="I32" s="79" t="s">
        <v>6</v>
      </c>
      <c r="J32" s="213" t="str">
        <f t="shared" si="5"/>
        <v>Emilien Piedboeuf</v>
      </c>
      <c r="K32" s="91">
        <v>8</v>
      </c>
      <c r="L32" s="92">
        <v>11</v>
      </c>
      <c r="M32" s="215">
        <v>11</v>
      </c>
      <c r="N32" s="92">
        <v>5</v>
      </c>
      <c r="O32" s="215">
        <v>14</v>
      </c>
      <c r="P32" s="92">
        <v>12</v>
      </c>
      <c r="Q32" s="215">
        <v>11</v>
      </c>
      <c r="R32" s="92">
        <v>7</v>
      </c>
      <c r="S32" s="215"/>
      <c r="T32" s="93"/>
      <c r="U32" s="59">
        <f t="shared" si="6"/>
        <v>3</v>
      </c>
      <c r="V32" s="214">
        <f t="shared" si="7"/>
        <v>1</v>
      </c>
      <c r="W32" s="24" t="str">
        <f t="shared" si="8"/>
        <v>D</v>
      </c>
      <c r="X32" s="24" t="str">
        <f t="shared" si="9"/>
        <v>G</v>
      </c>
    </row>
    <row r="33" spans="1:24" x14ac:dyDescent="0.25">
      <c r="A33" s="24">
        <v>9</v>
      </c>
      <c r="B33" s="59" t="s">
        <v>67</v>
      </c>
      <c r="C33" s="180">
        <v>0.70138888888888884</v>
      </c>
      <c r="D33" s="209" t="s">
        <v>3</v>
      </c>
      <c r="E33" s="213" t="str">
        <f t="shared" si="3"/>
        <v>Klaas Adriaenssen</v>
      </c>
      <c r="F33" s="213" t="s">
        <v>8</v>
      </c>
      <c r="G33" s="213" t="str">
        <f t="shared" si="4"/>
        <v>Alex Lo</v>
      </c>
      <c r="H33" s="205" t="s">
        <v>12</v>
      </c>
      <c r="I33" s="79" t="s">
        <v>1</v>
      </c>
      <c r="J33" s="213" t="str">
        <f t="shared" si="5"/>
        <v>Siebe De Winter</v>
      </c>
      <c r="K33" s="91">
        <v>11</v>
      </c>
      <c r="L33" s="92">
        <v>7</v>
      </c>
      <c r="M33" s="215">
        <v>11</v>
      </c>
      <c r="N33" s="92">
        <v>5</v>
      </c>
      <c r="O33" s="215">
        <v>12</v>
      </c>
      <c r="P33" s="92">
        <v>14</v>
      </c>
      <c r="Q33" s="215">
        <v>10</v>
      </c>
      <c r="R33" s="92">
        <v>12</v>
      </c>
      <c r="S33" s="215">
        <v>10</v>
      </c>
      <c r="T33" s="93">
        <v>12</v>
      </c>
      <c r="U33" s="59">
        <f>IF(K33&gt;L33, 1, 0) + IF(M33&gt;N33, 1, 0) + IF(O33&gt;P33, 1, 0) + IF(Q33&gt;R33, 1, 0) + IF(S33&gt;T33, 1, 0)</f>
        <v>2</v>
      </c>
      <c r="V33" s="214">
        <f>IF(K33&lt;L33, 1, 0) + IF(M33&lt;N33, 1, 0) + IF(O33&lt;P33, 1, 0) + IF(Q33&lt;R33, 1, 0) + IF(S33&lt;T33, 1, 0)</f>
        <v>3</v>
      </c>
      <c r="W33" s="24" t="str">
        <f>IF(U33&gt;V33,D33,IF(U33&lt;V33,H33,""))</f>
        <v>H</v>
      </c>
      <c r="X33" s="24" t="str">
        <f>IF(U33&gt;V33,H33,IF(U33&lt;V33,D33,""))</f>
        <v>C</v>
      </c>
    </row>
    <row r="34" spans="1:24" x14ac:dyDescent="0.25">
      <c r="A34" s="24">
        <v>10</v>
      </c>
      <c r="B34" s="59" t="s">
        <v>67</v>
      </c>
      <c r="C34" s="180">
        <v>0.70138888888888884</v>
      </c>
      <c r="D34" s="209" t="s">
        <v>6</v>
      </c>
      <c r="E34" s="213" t="str">
        <f t="shared" si="3"/>
        <v>Emilien Piedboeuf</v>
      </c>
      <c r="F34" s="213" t="s">
        <v>8</v>
      </c>
      <c r="G34" s="213" t="str">
        <f t="shared" si="4"/>
        <v>Seppe Van Beurden</v>
      </c>
      <c r="H34" s="205" t="s">
        <v>2</v>
      </c>
      <c r="I34" s="79" t="s">
        <v>5</v>
      </c>
      <c r="J34" s="213" t="str">
        <f t="shared" si="5"/>
        <v>Senne Kiekepoos</v>
      </c>
      <c r="K34" s="91">
        <v>11</v>
      </c>
      <c r="L34" s="92">
        <v>6</v>
      </c>
      <c r="M34" s="215">
        <v>11</v>
      </c>
      <c r="N34" s="92">
        <v>4</v>
      </c>
      <c r="O34" s="215">
        <v>11</v>
      </c>
      <c r="P34" s="92">
        <v>5</v>
      </c>
      <c r="Q34" s="215"/>
      <c r="R34" s="92"/>
      <c r="S34" s="215"/>
      <c r="T34" s="93"/>
      <c r="U34" s="59">
        <f>IF(K34&gt;L34, 1, 0) + IF(M34&gt;N34, 1, 0) + IF(O34&gt;P34, 1, 0) + IF(Q34&gt;R34, 1, 0) + IF(S34&gt;T34, 1, 0)</f>
        <v>3</v>
      </c>
      <c r="V34" s="214">
        <f>IF(K34&lt;L34, 1, 0) + IF(M34&lt;N34, 1, 0) + IF(O34&lt;P34, 1, 0) + IF(Q34&lt;R34, 1, 0) + IF(S34&lt;T34, 1, 0)</f>
        <v>0</v>
      </c>
      <c r="W34" s="24" t="str">
        <f>IF(U34&gt;V34,D34,IF(U34&lt;V34,H34,""))</f>
        <v>F</v>
      </c>
      <c r="X34" s="24" t="str">
        <f>IF(U34&gt;V34,H34,IF(U34&lt;V34,D34,""))</f>
        <v>B</v>
      </c>
    </row>
    <row r="35" spans="1:24" x14ac:dyDescent="0.25">
      <c r="A35" s="24">
        <v>9</v>
      </c>
      <c r="B35" s="59" t="s">
        <v>67</v>
      </c>
      <c r="C35" s="180">
        <v>0.71875</v>
      </c>
      <c r="D35" s="209" t="s">
        <v>5</v>
      </c>
      <c r="E35" s="213" t="str">
        <f t="shared" si="3"/>
        <v>Senne Kiekepoos</v>
      </c>
      <c r="F35" s="213" t="s">
        <v>8</v>
      </c>
      <c r="G35" s="213" t="str">
        <f t="shared" si="4"/>
        <v>Aerjen Theys</v>
      </c>
      <c r="H35" s="205" t="s">
        <v>7</v>
      </c>
      <c r="I35" s="79" t="s">
        <v>2</v>
      </c>
      <c r="J35" s="213" t="str">
        <f t="shared" si="5"/>
        <v>Seppe Van Beurden</v>
      </c>
      <c r="K35" s="91">
        <v>4</v>
      </c>
      <c r="L35" s="92">
        <v>11</v>
      </c>
      <c r="M35" s="215">
        <v>7</v>
      </c>
      <c r="N35" s="92">
        <v>11</v>
      </c>
      <c r="O35" s="215">
        <v>6</v>
      </c>
      <c r="P35" s="92">
        <v>11</v>
      </c>
      <c r="Q35" s="215"/>
      <c r="R35" s="92"/>
      <c r="S35" s="215"/>
      <c r="T35" s="93"/>
      <c r="U35" s="59">
        <f>IF(K35&gt;L35, 1, 0) + IF(M35&gt;N35, 1, 0) + IF(O35&gt;P35, 1, 0) + IF(Q35&gt;R35, 1, 0) + IF(S35&gt;T35, 1, 0)</f>
        <v>0</v>
      </c>
      <c r="V35" s="214">
        <f>IF(K35&lt;L35, 1, 0) + IF(M35&lt;N35, 1, 0) + IF(O35&lt;P35, 1, 0) + IF(Q35&lt;R35, 1, 0) + IF(S35&lt;T35, 1, 0)</f>
        <v>3</v>
      </c>
      <c r="W35" s="24" t="str">
        <f>IF(U35&gt;V35,D35,IF(U35&lt;V35,H35,""))</f>
        <v>G</v>
      </c>
      <c r="X35" s="24" t="str">
        <f>IF(U35&gt;V35,H35,IF(U35&lt;V35,D35,""))</f>
        <v>E</v>
      </c>
    </row>
    <row r="36" spans="1:24" x14ac:dyDescent="0.25">
      <c r="A36" s="24">
        <v>10</v>
      </c>
      <c r="B36" s="59" t="s">
        <v>67</v>
      </c>
      <c r="C36" s="180">
        <v>0.71875</v>
      </c>
      <c r="D36" s="209" t="s">
        <v>1</v>
      </c>
      <c r="E36" s="213" t="str">
        <f t="shared" si="3"/>
        <v>Siebe De Winter</v>
      </c>
      <c r="F36" s="213" t="s">
        <v>8</v>
      </c>
      <c r="G36" s="213" t="str">
        <f t="shared" si="4"/>
        <v>Povilas Mikalauskas</v>
      </c>
      <c r="H36" s="205" t="s">
        <v>4</v>
      </c>
      <c r="I36" s="79" t="s">
        <v>3</v>
      </c>
      <c r="J36" s="213" t="str">
        <f t="shared" si="5"/>
        <v>Klaas Adriaenssen</v>
      </c>
      <c r="K36" s="91">
        <v>11</v>
      </c>
      <c r="L36" s="92">
        <v>8</v>
      </c>
      <c r="M36" s="215">
        <v>11</v>
      </c>
      <c r="N36" s="92">
        <v>9</v>
      </c>
      <c r="O36" s="215">
        <v>11</v>
      </c>
      <c r="P36" s="92">
        <v>6</v>
      </c>
      <c r="Q36" s="215"/>
      <c r="R36" s="92"/>
      <c r="S36" s="215"/>
      <c r="T36" s="93"/>
      <c r="U36" s="59">
        <f t="shared" ref="U36:U44" si="10">IF(K36&gt;L36, 1, 0) + IF(M36&gt;N36, 1, 0) + IF(O36&gt;P36, 1, 0) + IF(Q36&gt;R36, 1, 0) + IF(S36&gt;T36, 1, 0)</f>
        <v>3</v>
      </c>
      <c r="V36" s="214">
        <f t="shared" ref="V36:V44" si="11">IF(K36&lt;L36, 1, 0) + IF(M36&lt;N36, 1, 0) + IF(O36&lt;P36, 1, 0) + IF(Q36&lt;R36, 1, 0) + IF(S36&lt;T36, 1, 0)</f>
        <v>0</v>
      </c>
      <c r="W36" s="24" t="str">
        <f t="shared" ref="W36:W44" si="12">IF(U36&gt;V36,D36,IF(U36&lt;V36,H36,""))</f>
        <v>A</v>
      </c>
      <c r="X36" s="24" t="str">
        <f t="shared" ref="X36:X44" si="13">IF(U36&gt;V36,H36,IF(U36&lt;V36,D36,""))</f>
        <v>D</v>
      </c>
    </row>
    <row r="37" spans="1:24" x14ac:dyDescent="0.25">
      <c r="A37" s="24">
        <v>9</v>
      </c>
      <c r="B37" s="59" t="s">
        <v>67</v>
      </c>
      <c r="C37" s="180">
        <v>0.73611111111111116</v>
      </c>
      <c r="D37" s="209" t="s">
        <v>3</v>
      </c>
      <c r="E37" s="213" t="str">
        <f t="shared" si="3"/>
        <v>Klaas Adriaenssen</v>
      </c>
      <c r="F37" s="213" t="s">
        <v>8</v>
      </c>
      <c r="G37" s="213" t="str">
        <f t="shared" si="4"/>
        <v>Seppe Van Beurden</v>
      </c>
      <c r="H37" s="205" t="s">
        <v>2</v>
      </c>
      <c r="I37" s="79" t="s">
        <v>4</v>
      </c>
      <c r="J37" s="213" t="str">
        <f t="shared" si="5"/>
        <v>Povilas Mikalauskas</v>
      </c>
      <c r="K37" s="91">
        <v>11</v>
      </c>
      <c r="L37" s="92">
        <v>9</v>
      </c>
      <c r="M37" s="215">
        <v>6</v>
      </c>
      <c r="N37" s="92">
        <v>11</v>
      </c>
      <c r="O37" s="215">
        <v>11</v>
      </c>
      <c r="P37" s="92">
        <v>7</v>
      </c>
      <c r="Q37" s="215">
        <v>11</v>
      </c>
      <c r="R37" s="92">
        <v>9</v>
      </c>
      <c r="S37" s="215"/>
      <c r="T37" s="93"/>
      <c r="U37" s="59">
        <f t="shared" si="10"/>
        <v>3</v>
      </c>
      <c r="V37" s="214">
        <f t="shared" si="11"/>
        <v>1</v>
      </c>
      <c r="W37" s="24" t="str">
        <f t="shared" si="12"/>
        <v>C</v>
      </c>
      <c r="X37" s="24" t="str">
        <f t="shared" si="13"/>
        <v>B</v>
      </c>
    </row>
    <row r="38" spans="1:24" x14ac:dyDescent="0.25">
      <c r="A38" s="24">
        <v>10</v>
      </c>
      <c r="B38" s="59" t="s">
        <v>67</v>
      </c>
      <c r="C38" s="180">
        <v>0.73611111111111116</v>
      </c>
      <c r="D38" s="209" t="s">
        <v>12</v>
      </c>
      <c r="E38" s="213" t="str">
        <f t="shared" si="3"/>
        <v>Alex Lo</v>
      </c>
      <c r="F38" s="213" t="s">
        <v>8</v>
      </c>
      <c r="G38" s="213" t="str">
        <f t="shared" si="4"/>
        <v>Aerjen Theys</v>
      </c>
      <c r="H38" s="205" t="s">
        <v>7</v>
      </c>
      <c r="I38" s="79" t="s">
        <v>6</v>
      </c>
      <c r="J38" s="213" t="str">
        <f t="shared" si="5"/>
        <v>Emilien Piedboeuf</v>
      </c>
      <c r="K38" s="91">
        <v>6</v>
      </c>
      <c r="L38" s="92">
        <v>11</v>
      </c>
      <c r="M38" s="215">
        <v>9</v>
      </c>
      <c r="N38" s="92">
        <v>11</v>
      </c>
      <c r="O38" s="215">
        <v>2</v>
      </c>
      <c r="P38" s="92">
        <v>11</v>
      </c>
      <c r="Q38" s="215"/>
      <c r="R38" s="92"/>
      <c r="S38" s="215"/>
      <c r="T38" s="93"/>
      <c r="U38" s="59">
        <f t="shared" si="10"/>
        <v>0</v>
      </c>
      <c r="V38" s="214">
        <f t="shared" si="11"/>
        <v>3</v>
      </c>
      <c r="W38" s="24" t="str">
        <f t="shared" si="12"/>
        <v>G</v>
      </c>
      <c r="X38" s="24" t="str">
        <f t="shared" si="13"/>
        <v>H</v>
      </c>
    </row>
    <row r="39" spans="1:24" x14ac:dyDescent="0.25">
      <c r="A39" s="24">
        <v>9</v>
      </c>
      <c r="B39" s="59" t="s">
        <v>67</v>
      </c>
      <c r="C39" s="180">
        <v>0.75347222222222221</v>
      </c>
      <c r="D39" s="209" t="s">
        <v>6</v>
      </c>
      <c r="E39" s="213" t="str">
        <f t="shared" si="3"/>
        <v>Emilien Piedboeuf</v>
      </c>
      <c r="F39" s="213" t="s">
        <v>8</v>
      </c>
      <c r="G39" s="213" t="str">
        <f t="shared" si="4"/>
        <v>Povilas Mikalauskas</v>
      </c>
      <c r="H39" s="205" t="s">
        <v>4</v>
      </c>
      <c r="I39" s="79" t="s">
        <v>7</v>
      </c>
      <c r="J39" s="213" t="str">
        <f t="shared" si="5"/>
        <v>Aerjen Theys</v>
      </c>
      <c r="K39" s="91">
        <v>7</v>
      </c>
      <c r="L39" s="92">
        <v>11</v>
      </c>
      <c r="M39" s="215">
        <v>7</v>
      </c>
      <c r="N39" s="92">
        <v>11</v>
      </c>
      <c r="O39" s="215">
        <v>11</v>
      </c>
      <c r="P39" s="92">
        <v>1</v>
      </c>
      <c r="Q39" s="215">
        <v>3</v>
      </c>
      <c r="R39" s="92">
        <v>11</v>
      </c>
      <c r="S39" s="215"/>
      <c r="T39" s="93"/>
      <c r="U39" s="59">
        <f t="shared" si="10"/>
        <v>1</v>
      </c>
      <c r="V39" s="214">
        <f t="shared" si="11"/>
        <v>3</v>
      </c>
      <c r="W39" s="24" t="str">
        <f t="shared" si="12"/>
        <v>D</v>
      </c>
      <c r="X39" s="24" t="str">
        <f t="shared" si="13"/>
        <v>F</v>
      </c>
    </row>
    <row r="40" spans="1:24" x14ac:dyDescent="0.25">
      <c r="A40" s="24">
        <v>10</v>
      </c>
      <c r="B40" s="59" t="s">
        <v>67</v>
      </c>
      <c r="C40" s="180">
        <v>0.75347222222222221</v>
      </c>
      <c r="D40" s="209" t="s">
        <v>5</v>
      </c>
      <c r="E40" s="213" t="str">
        <f t="shared" si="3"/>
        <v>Senne Kiekepoos</v>
      </c>
      <c r="F40" s="213" t="s">
        <v>8</v>
      </c>
      <c r="G40" s="213" t="str">
        <f t="shared" si="4"/>
        <v>Siebe De Winter</v>
      </c>
      <c r="H40" s="205" t="s">
        <v>1</v>
      </c>
      <c r="I40" s="79" t="s">
        <v>12</v>
      </c>
      <c r="J40" s="213" t="str">
        <f t="shared" si="5"/>
        <v>Alex Lo</v>
      </c>
      <c r="K40" s="91">
        <v>3</v>
      </c>
      <c r="L40" s="92">
        <v>11</v>
      </c>
      <c r="M40" s="215">
        <v>6</v>
      </c>
      <c r="N40" s="92">
        <v>11</v>
      </c>
      <c r="O40" s="215">
        <v>10</v>
      </c>
      <c r="P40" s="92">
        <v>12</v>
      </c>
      <c r="Q40" s="215"/>
      <c r="R40" s="92"/>
      <c r="S40" s="215"/>
      <c r="T40" s="93"/>
      <c r="U40" s="59">
        <f t="shared" si="10"/>
        <v>0</v>
      </c>
      <c r="V40" s="214">
        <f t="shared" si="11"/>
        <v>3</v>
      </c>
      <c r="W40" s="24" t="str">
        <f t="shared" si="12"/>
        <v>A</v>
      </c>
      <c r="X40" s="24" t="str">
        <f t="shared" si="13"/>
        <v>E</v>
      </c>
    </row>
    <row r="41" spans="1:24" x14ac:dyDescent="0.25">
      <c r="A41" s="24">
        <v>9</v>
      </c>
      <c r="B41" s="212" t="s">
        <v>67</v>
      </c>
      <c r="C41" s="180">
        <v>0.77083333333333337</v>
      </c>
      <c r="D41" s="209" t="s">
        <v>3</v>
      </c>
      <c r="E41" s="213" t="str">
        <f t="shared" si="3"/>
        <v>Klaas Adriaenssen</v>
      </c>
      <c r="F41" s="213" t="s">
        <v>8</v>
      </c>
      <c r="G41" s="213" t="str">
        <f t="shared" si="4"/>
        <v>Povilas Mikalauskas</v>
      </c>
      <c r="H41" s="205" t="s">
        <v>4</v>
      </c>
      <c r="I41" s="79" t="s">
        <v>2</v>
      </c>
      <c r="J41" s="213" t="str">
        <f t="shared" si="5"/>
        <v>Seppe Van Beurden</v>
      </c>
      <c r="K41" s="91">
        <v>6</v>
      </c>
      <c r="L41" s="92">
        <v>11</v>
      </c>
      <c r="M41" s="215">
        <v>8</v>
      </c>
      <c r="N41" s="92">
        <v>11</v>
      </c>
      <c r="O41" s="215">
        <v>8</v>
      </c>
      <c r="P41" s="92">
        <v>11</v>
      </c>
      <c r="Q41" s="215"/>
      <c r="R41" s="92"/>
      <c r="S41" s="215"/>
      <c r="T41" s="93"/>
      <c r="U41" s="59">
        <f t="shared" si="10"/>
        <v>0</v>
      </c>
      <c r="V41" s="214">
        <f t="shared" si="11"/>
        <v>3</v>
      </c>
      <c r="W41" s="24" t="str">
        <f t="shared" si="12"/>
        <v>D</v>
      </c>
      <c r="X41" s="24" t="str">
        <f t="shared" si="13"/>
        <v>C</v>
      </c>
    </row>
    <row r="42" spans="1:24" x14ac:dyDescent="0.25">
      <c r="A42" s="24">
        <v>10</v>
      </c>
      <c r="B42" s="212" t="s">
        <v>67</v>
      </c>
      <c r="C42" s="180">
        <v>0.77083333333333337</v>
      </c>
      <c r="D42" s="209" t="s">
        <v>7</v>
      </c>
      <c r="E42" s="213" t="str">
        <f t="shared" si="3"/>
        <v>Aerjen Theys</v>
      </c>
      <c r="F42" s="213" t="s">
        <v>8</v>
      </c>
      <c r="G42" s="213" t="str">
        <f t="shared" si="4"/>
        <v>Siebe De Winter</v>
      </c>
      <c r="H42" s="205" t="s">
        <v>1</v>
      </c>
      <c r="I42" s="79" t="s">
        <v>5</v>
      </c>
      <c r="J42" s="213" t="str">
        <f t="shared" si="5"/>
        <v>Senne Kiekepoos</v>
      </c>
      <c r="K42" s="91">
        <v>6</v>
      </c>
      <c r="L42" s="92">
        <v>11</v>
      </c>
      <c r="M42" s="215">
        <v>4</v>
      </c>
      <c r="N42" s="92">
        <v>11</v>
      </c>
      <c r="O42" s="215">
        <v>16</v>
      </c>
      <c r="P42" s="92">
        <v>14</v>
      </c>
      <c r="Q42" s="215">
        <v>8</v>
      </c>
      <c r="R42" s="92">
        <v>11</v>
      </c>
      <c r="S42" s="215"/>
      <c r="T42" s="93"/>
      <c r="U42" s="59">
        <f t="shared" si="10"/>
        <v>1</v>
      </c>
      <c r="V42" s="214">
        <f t="shared" si="11"/>
        <v>3</v>
      </c>
      <c r="W42" s="24" t="str">
        <f t="shared" si="12"/>
        <v>A</v>
      </c>
      <c r="X42" s="24" t="str">
        <f t="shared" si="13"/>
        <v>G</v>
      </c>
    </row>
    <row r="43" spans="1:24" x14ac:dyDescent="0.25">
      <c r="A43" s="24">
        <v>9</v>
      </c>
      <c r="B43" s="212" t="s">
        <v>67</v>
      </c>
      <c r="C43" s="180">
        <v>0.78819444444444453</v>
      </c>
      <c r="D43" s="209" t="s">
        <v>2</v>
      </c>
      <c r="E43" s="213" t="str">
        <f t="shared" si="3"/>
        <v>Seppe Van Beurden</v>
      </c>
      <c r="F43" s="213" t="s">
        <v>8</v>
      </c>
      <c r="G43" s="213" t="str">
        <f t="shared" si="4"/>
        <v>Senne Kiekepoos</v>
      </c>
      <c r="H43" s="205" t="s">
        <v>5</v>
      </c>
      <c r="I43" s="79" t="s">
        <v>1</v>
      </c>
      <c r="J43" s="213" t="str">
        <f t="shared" si="5"/>
        <v>Siebe De Winter</v>
      </c>
      <c r="K43" s="91">
        <v>11</v>
      </c>
      <c r="L43" s="92">
        <v>7</v>
      </c>
      <c r="M43" s="215">
        <v>9</v>
      </c>
      <c r="N43" s="92">
        <v>11</v>
      </c>
      <c r="O43" s="215">
        <v>11</v>
      </c>
      <c r="P43" s="92">
        <v>6</v>
      </c>
      <c r="Q43" s="215">
        <v>7</v>
      </c>
      <c r="R43" s="92">
        <v>11</v>
      </c>
      <c r="S43" s="215">
        <v>11</v>
      </c>
      <c r="T43" s="93">
        <v>4</v>
      </c>
      <c r="U43" s="59">
        <f t="shared" si="10"/>
        <v>3</v>
      </c>
      <c r="V43" s="214">
        <f t="shared" si="11"/>
        <v>2</v>
      </c>
      <c r="W43" s="24" t="str">
        <f t="shared" si="12"/>
        <v>B</v>
      </c>
      <c r="X43" s="24" t="str">
        <f t="shared" si="13"/>
        <v>E</v>
      </c>
    </row>
    <row r="44" spans="1:24" ht="15.75" thickBot="1" x14ac:dyDescent="0.3">
      <c r="A44" s="25">
        <v>10</v>
      </c>
      <c r="B44" s="219" t="s">
        <v>67</v>
      </c>
      <c r="C44" s="181">
        <v>0.78819444444444453</v>
      </c>
      <c r="D44" s="206" t="s">
        <v>12</v>
      </c>
      <c r="E44" s="220" t="str">
        <f t="shared" si="3"/>
        <v>Alex Lo</v>
      </c>
      <c r="F44" s="220" t="s">
        <v>8</v>
      </c>
      <c r="G44" s="220" t="str">
        <f t="shared" si="4"/>
        <v>Emilien Piedboeuf</v>
      </c>
      <c r="H44" s="207" t="s">
        <v>6</v>
      </c>
      <c r="I44" s="28" t="s">
        <v>7</v>
      </c>
      <c r="J44" s="220" t="str">
        <f t="shared" si="5"/>
        <v>Aerjen Theys</v>
      </c>
      <c r="K44" s="42">
        <v>9</v>
      </c>
      <c r="L44" s="43">
        <v>11</v>
      </c>
      <c r="M44" s="222">
        <v>6</v>
      </c>
      <c r="N44" s="43">
        <v>11</v>
      </c>
      <c r="O44" s="222">
        <v>1</v>
      </c>
      <c r="P44" s="43">
        <v>11</v>
      </c>
      <c r="Q44" s="222"/>
      <c r="R44" s="43"/>
      <c r="S44" s="222"/>
      <c r="T44" s="44"/>
      <c r="U44" s="60">
        <f t="shared" si="10"/>
        <v>0</v>
      </c>
      <c r="V44" s="221">
        <f t="shared" si="11"/>
        <v>3</v>
      </c>
      <c r="W44" s="25" t="str">
        <f t="shared" si="12"/>
        <v>F</v>
      </c>
      <c r="X44" s="25" t="str">
        <f t="shared" si="13"/>
        <v>H</v>
      </c>
    </row>
    <row r="45" spans="1:24" x14ac:dyDescent="0.25">
      <c r="G45" s="78"/>
      <c r="H45" s="29"/>
      <c r="I45" s="78"/>
      <c r="J45" s="213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</row>
    <row r="46" spans="1:24" x14ac:dyDescent="0.25"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</row>
    <row r="47" spans="1:24" x14ac:dyDescent="0.25"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</row>
    <row r="48" spans="1:24" x14ac:dyDescent="0.25"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</row>
    <row r="49" spans="7:23" x14ac:dyDescent="0.25"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</row>
    <row r="50" spans="7:23" x14ac:dyDescent="0.25"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</row>
    <row r="51" spans="7:23" x14ac:dyDescent="0.25"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</row>
    <row r="52" spans="7:23" x14ac:dyDescent="0.25"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</row>
  </sheetData>
  <mergeCells count="57">
    <mergeCell ref="Q16:R16"/>
    <mergeCell ref="S16:T16"/>
    <mergeCell ref="U16:V16"/>
    <mergeCell ref="A15:H15"/>
    <mergeCell ref="D16:H16"/>
    <mergeCell ref="I16:J16"/>
    <mergeCell ref="K16:L16"/>
    <mergeCell ref="M16:N16"/>
    <mergeCell ref="O16:P16"/>
    <mergeCell ref="B11:E11"/>
    <mergeCell ref="F11:G11"/>
    <mergeCell ref="H11:I11"/>
    <mergeCell ref="O11:P11"/>
    <mergeCell ref="Q11:X11"/>
    <mergeCell ref="B12:E12"/>
    <mergeCell ref="F12:G12"/>
    <mergeCell ref="H12:I12"/>
    <mergeCell ref="O12:P12"/>
    <mergeCell ref="Q12:X12"/>
    <mergeCell ref="B9:E9"/>
    <mergeCell ref="F9:G9"/>
    <mergeCell ref="H9:I9"/>
    <mergeCell ref="O9:P9"/>
    <mergeCell ref="Q9:X9"/>
    <mergeCell ref="B10:E10"/>
    <mergeCell ref="F10:G10"/>
    <mergeCell ref="H10:I10"/>
    <mergeCell ref="O10:P10"/>
    <mergeCell ref="Q10:X10"/>
    <mergeCell ref="B7:E7"/>
    <mergeCell ref="F7:G7"/>
    <mergeCell ref="H7:I7"/>
    <mergeCell ref="O7:P7"/>
    <mergeCell ref="Q7:X7"/>
    <mergeCell ref="B8:E8"/>
    <mergeCell ref="F8:G8"/>
    <mergeCell ref="H8:I8"/>
    <mergeCell ref="O8:P8"/>
    <mergeCell ref="Q8:X8"/>
    <mergeCell ref="B5:E5"/>
    <mergeCell ref="F5:G5"/>
    <mergeCell ref="H5:I5"/>
    <mergeCell ref="O5:P5"/>
    <mergeCell ref="Q5:X5"/>
    <mergeCell ref="B6:E6"/>
    <mergeCell ref="F6:G6"/>
    <mergeCell ref="H6:I6"/>
    <mergeCell ref="O6:P6"/>
    <mergeCell ref="Q6:X6"/>
    <mergeCell ref="A1:X1"/>
    <mergeCell ref="A3:I3"/>
    <mergeCell ref="K3:X3"/>
    <mergeCell ref="B4:E4"/>
    <mergeCell ref="F4:G4"/>
    <mergeCell ref="H4:I4"/>
    <mergeCell ref="O4:P4"/>
    <mergeCell ref="Q4:X4"/>
  </mergeCells>
  <pageMargins left="0.7" right="0.7" top="0.75" bottom="0.75" header="0.3" footer="0.3"/>
  <pageSetup paperSize="9" scale="73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>
    <tabColor rgb="FFFFFF00"/>
    <pageSetUpPr fitToPage="1"/>
  </sheetPr>
  <dimension ref="A1:Y46"/>
  <sheetViews>
    <sheetView workbookViewId="0">
      <selection activeCell="O11" sqref="O11:P11"/>
    </sheetView>
  </sheetViews>
  <sheetFormatPr defaultColWidth="9" defaultRowHeight="15" x14ac:dyDescent="0.25"/>
  <cols>
    <col min="1" max="2" width="5.140625" style="63" customWidth="1"/>
    <col min="3" max="3" width="8" style="63" customWidth="1"/>
    <col min="4" max="4" width="4.5703125" style="63" customWidth="1"/>
    <col min="5" max="5" width="20.7109375" style="63" customWidth="1"/>
    <col min="6" max="6" width="4.5703125" style="63" customWidth="1"/>
    <col min="7" max="7" width="20.7109375" style="63" customWidth="1"/>
    <col min="8" max="9" width="4.5703125" style="63" customWidth="1"/>
    <col min="10" max="10" width="20.7109375" style="63" customWidth="1"/>
    <col min="11" max="20" width="4.28515625" style="63" customWidth="1"/>
    <col min="21" max="22" width="5.7109375" style="63" customWidth="1"/>
    <col min="23" max="23" width="5.85546875" style="63" customWidth="1"/>
    <col min="24" max="24" width="5.85546875" style="62" customWidth="1"/>
    <col min="25" max="16384" width="9" style="62"/>
  </cols>
  <sheetData>
    <row r="1" spans="1:25" ht="31.5" x14ac:dyDescent="0.5">
      <c r="A1" s="244" t="s">
        <v>158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</row>
    <row r="2" spans="1:25" ht="18.75" customHeight="1" thickBot="1" x14ac:dyDescent="0.55000000000000004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spans="1:25" s="75" customFormat="1" ht="19.5" thickBot="1" x14ac:dyDescent="0.35">
      <c r="A3" s="245" t="s">
        <v>63</v>
      </c>
      <c r="B3" s="246"/>
      <c r="C3" s="246"/>
      <c r="D3" s="246"/>
      <c r="E3" s="246"/>
      <c r="F3" s="246"/>
      <c r="G3" s="246"/>
      <c r="H3" s="246"/>
      <c r="I3" s="247"/>
      <c r="J3" s="74"/>
      <c r="K3" s="248" t="s">
        <v>64</v>
      </c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50"/>
    </row>
    <row r="4" spans="1:25" ht="15.75" thickBot="1" x14ac:dyDescent="0.3">
      <c r="A4" s="76" t="s">
        <v>0</v>
      </c>
      <c r="B4" s="239" t="s">
        <v>47</v>
      </c>
      <c r="C4" s="240"/>
      <c r="D4" s="240"/>
      <c r="E4" s="241"/>
      <c r="F4" s="242" t="s">
        <v>41</v>
      </c>
      <c r="G4" s="243"/>
      <c r="H4" s="239" t="s">
        <v>44</v>
      </c>
      <c r="I4" s="241"/>
      <c r="J4" s="133"/>
      <c r="K4" s="64" t="s">
        <v>59</v>
      </c>
      <c r="L4" s="64" t="s">
        <v>60</v>
      </c>
      <c r="M4" s="64" t="s">
        <v>61</v>
      </c>
      <c r="N4" s="64" t="s">
        <v>62</v>
      </c>
      <c r="O4" s="256" t="s">
        <v>45</v>
      </c>
      <c r="P4" s="257"/>
      <c r="Q4" s="251" t="s">
        <v>47</v>
      </c>
      <c r="R4" s="252"/>
      <c r="S4" s="252"/>
      <c r="T4" s="252"/>
      <c r="U4" s="252"/>
      <c r="V4" s="252"/>
      <c r="W4" s="252"/>
      <c r="X4" s="253"/>
    </row>
    <row r="5" spans="1:25" ht="15.75" thickBot="1" x14ac:dyDescent="0.3">
      <c r="A5" s="73" t="s">
        <v>1</v>
      </c>
      <c r="B5" s="259" t="s">
        <v>36</v>
      </c>
      <c r="C5" s="237"/>
      <c r="D5" s="237"/>
      <c r="E5" s="237"/>
      <c r="F5" s="237" t="s">
        <v>14</v>
      </c>
      <c r="G5" s="237"/>
      <c r="H5" s="237">
        <v>2006</v>
      </c>
      <c r="I5" s="238"/>
      <c r="J5" s="133"/>
      <c r="K5" s="137">
        <f>COUNTIF($W$16:$W$36,A5)</f>
        <v>5</v>
      </c>
      <c r="L5" s="138">
        <f>COUNTIF($X$16:$X$36,A5)</f>
        <v>1</v>
      </c>
      <c r="M5" s="136"/>
      <c r="N5" s="136"/>
      <c r="O5" s="258">
        <v>2</v>
      </c>
      <c r="P5" s="258"/>
      <c r="Q5" s="254" t="str">
        <f>B5</f>
        <v>Tom Closset</v>
      </c>
      <c r="R5" s="254"/>
      <c r="S5" s="254"/>
      <c r="T5" s="254"/>
      <c r="U5" s="254"/>
      <c r="V5" s="254"/>
      <c r="W5" s="254"/>
      <c r="X5" s="255"/>
    </row>
    <row r="6" spans="1:25" ht="15.75" thickBot="1" x14ac:dyDescent="0.3">
      <c r="A6" s="73" t="s">
        <v>2</v>
      </c>
      <c r="B6" s="233" t="s">
        <v>111</v>
      </c>
      <c r="C6" s="230"/>
      <c r="D6" s="230"/>
      <c r="E6" s="230"/>
      <c r="F6" s="230" t="s">
        <v>151</v>
      </c>
      <c r="G6" s="230"/>
      <c r="H6" s="230">
        <v>2006</v>
      </c>
      <c r="I6" s="232"/>
      <c r="J6" s="133"/>
      <c r="K6" s="135">
        <f t="shared" ref="K6:K11" si="0">COUNTIF($W$16:$W$36,A6)</f>
        <v>6</v>
      </c>
      <c r="L6" s="133">
        <f t="shared" ref="L6:L11" si="1">COUNTIF($X$16:$X$36,A6)</f>
        <v>0</v>
      </c>
      <c r="M6" s="131"/>
      <c r="N6" s="131"/>
      <c r="O6" s="236">
        <v>1</v>
      </c>
      <c r="P6" s="236"/>
      <c r="Q6" s="234" t="str">
        <f t="shared" ref="Q6:Q11" si="2">B6</f>
        <v>Maël Van Dessel</v>
      </c>
      <c r="R6" s="234"/>
      <c r="S6" s="234"/>
      <c r="T6" s="234"/>
      <c r="U6" s="234"/>
      <c r="V6" s="234"/>
      <c r="W6" s="234"/>
      <c r="X6" s="235"/>
    </row>
    <row r="7" spans="1:25" ht="15.75" thickBot="1" x14ac:dyDescent="0.3">
      <c r="A7" s="73" t="s">
        <v>3</v>
      </c>
      <c r="B7" s="233" t="s">
        <v>20</v>
      </c>
      <c r="C7" s="230"/>
      <c r="D7" s="230"/>
      <c r="E7" s="230"/>
      <c r="F7" s="230" t="s">
        <v>142</v>
      </c>
      <c r="G7" s="230"/>
      <c r="H7" s="230">
        <v>2005</v>
      </c>
      <c r="I7" s="232"/>
      <c r="J7" s="133"/>
      <c r="K7" s="135">
        <f t="shared" si="0"/>
        <v>1</v>
      </c>
      <c r="L7" s="133">
        <f t="shared" si="1"/>
        <v>5</v>
      </c>
      <c r="M7" s="131">
        <v>0</v>
      </c>
      <c r="N7" s="131">
        <v>3</v>
      </c>
      <c r="O7" s="236">
        <v>7</v>
      </c>
      <c r="P7" s="236"/>
      <c r="Q7" s="234" t="str">
        <f t="shared" si="2"/>
        <v>Dieter Devue</v>
      </c>
      <c r="R7" s="234"/>
      <c r="S7" s="234"/>
      <c r="T7" s="234"/>
      <c r="U7" s="234"/>
      <c r="V7" s="234"/>
      <c r="W7" s="234"/>
      <c r="X7" s="235"/>
    </row>
    <row r="8" spans="1:25" ht="15.75" thickBot="1" x14ac:dyDescent="0.3">
      <c r="A8" s="73" t="s">
        <v>4</v>
      </c>
      <c r="B8" s="233" t="s">
        <v>30</v>
      </c>
      <c r="C8" s="230"/>
      <c r="D8" s="230"/>
      <c r="E8" s="230"/>
      <c r="F8" s="230" t="s">
        <v>159</v>
      </c>
      <c r="G8" s="230"/>
      <c r="H8" s="230">
        <v>2005</v>
      </c>
      <c r="I8" s="232"/>
      <c r="J8" s="133"/>
      <c r="K8" s="135">
        <f t="shared" si="0"/>
        <v>2</v>
      </c>
      <c r="L8" s="133">
        <f t="shared" si="1"/>
        <v>4</v>
      </c>
      <c r="M8" s="131"/>
      <c r="N8" s="131"/>
      <c r="O8" s="236">
        <v>5</v>
      </c>
      <c r="P8" s="236"/>
      <c r="Q8" s="234" t="str">
        <f t="shared" si="2"/>
        <v>Gil Sekri</v>
      </c>
      <c r="R8" s="234"/>
      <c r="S8" s="234"/>
      <c r="T8" s="234"/>
      <c r="U8" s="234"/>
      <c r="V8" s="234"/>
      <c r="W8" s="234"/>
      <c r="X8" s="235"/>
    </row>
    <row r="9" spans="1:25" ht="15.75" thickBot="1" x14ac:dyDescent="0.3">
      <c r="A9" s="73" t="s">
        <v>5</v>
      </c>
      <c r="B9" s="233" t="s">
        <v>92</v>
      </c>
      <c r="C9" s="230"/>
      <c r="D9" s="230"/>
      <c r="E9" s="230"/>
      <c r="F9" s="230" t="s">
        <v>157</v>
      </c>
      <c r="G9" s="230"/>
      <c r="H9" s="230">
        <v>2005</v>
      </c>
      <c r="I9" s="232"/>
      <c r="J9" s="133"/>
      <c r="K9" s="135">
        <f t="shared" si="0"/>
        <v>3</v>
      </c>
      <c r="L9" s="133">
        <f t="shared" si="1"/>
        <v>3</v>
      </c>
      <c r="M9" s="131">
        <v>3</v>
      </c>
      <c r="N9" s="131">
        <v>0</v>
      </c>
      <c r="O9" s="236">
        <v>3</v>
      </c>
      <c r="P9" s="236"/>
      <c r="Q9" s="234" t="str">
        <f t="shared" si="2"/>
        <v>Max Skelton</v>
      </c>
      <c r="R9" s="234"/>
      <c r="S9" s="234"/>
      <c r="T9" s="234"/>
      <c r="U9" s="234"/>
      <c r="V9" s="234"/>
      <c r="W9" s="234"/>
      <c r="X9" s="235"/>
    </row>
    <row r="10" spans="1:25" ht="15.75" thickBot="1" x14ac:dyDescent="0.3">
      <c r="A10" s="73" t="s">
        <v>6</v>
      </c>
      <c r="B10" s="233" t="s">
        <v>70</v>
      </c>
      <c r="C10" s="230"/>
      <c r="D10" s="230"/>
      <c r="E10" s="230"/>
      <c r="F10" s="230" t="s">
        <v>71</v>
      </c>
      <c r="G10" s="230"/>
      <c r="H10" s="230">
        <v>2005</v>
      </c>
      <c r="I10" s="232"/>
      <c r="J10" s="133"/>
      <c r="K10" s="135">
        <f>COUNTIF($W$16:$W$36,A10)</f>
        <v>1</v>
      </c>
      <c r="L10" s="133">
        <f>COUNTIF($X$16:$X$36,A10)</f>
        <v>5</v>
      </c>
      <c r="M10" s="131">
        <v>3</v>
      </c>
      <c r="N10" s="131">
        <v>0</v>
      </c>
      <c r="O10" s="236">
        <v>6</v>
      </c>
      <c r="P10" s="236"/>
      <c r="Q10" s="234" t="str">
        <f>B10</f>
        <v>Maxim Depever</v>
      </c>
      <c r="R10" s="234"/>
      <c r="S10" s="234"/>
      <c r="T10" s="234"/>
      <c r="U10" s="234"/>
      <c r="V10" s="234"/>
      <c r="W10" s="234"/>
      <c r="X10" s="235"/>
    </row>
    <row r="11" spans="1:25" ht="15.75" thickBot="1" x14ac:dyDescent="0.3">
      <c r="A11" s="73" t="s">
        <v>7</v>
      </c>
      <c r="B11" s="260" t="s">
        <v>15</v>
      </c>
      <c r="C11" s="231"/>
      <c r="D11" s="231"/>
      <c r="E11" s="231"/>
      <c r="F11" s="231" t="s">
        <v>153</v>
      </c>
      <c r="G11" s="231"/>
      <c r="H11" s="231">
        <v>2006</v>
      </c>
      <c r="I11" s="261"/>
      <c r="J11" s="133"/>
      <c r="K11" s="141">
        <f t="shared" si="0"/>
        <v>3</v>
      </c>
      <c r="L11" s="142">
        <f t="shared" si="1"/>
        <v>3</v>
      </c>
      <c r="M11" s="132">
        <v>0</v>
      </c>
      <c r="N11" s="132">
        <v>3</v>
      </c>
      <c r="O11" s="262">
        <v>4</v>
      </c>
      <c r="P11" s="262"/>
      <c r="Q11" s="263" t="str">
        <f t="shared" si="2"/>
        <v>Chris Verwoert</v>
      </c>
      <c r="R11" s="263"/>
      <c r="S11" s="263"/>
      <c r="T11" s="263"/>
      <c r="U11" s="263"/>
      <c r="V11" s="263"/>
      <c r="W11" s="263"/>
      <c r="X11" s="264"/>
      <c r="Y11" s="133"/>
    </row>
    <row r="12" spans="1:25" x14ac:dyDescent="0.25">
      <c r="A12" s="62"/>
      <c r="B12" s="62"/>
      <c r="C12" s="62"/>
      <c r="E12" s="62"/>
      <c r="F12" s="62"/>
      <c r="G12" s="62"/>
      <c r="H12" s="62"/>
      <c r="I12" s="62"/>
      <c r="J12" s="62"/>
      <c r="K12" s="62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spans="1:25" ht="15.75" thickBot="1" x14ac:dyDescent="0.3">
      <c r="A13" s="62"/>
      <c r="B13" s="62"/>
      <c r="C13" s="62"/>
      <c r="E13" s="62"/>
      <c r="F13" s="62"/>
      <c r="G13" s="62"/>
      <c r="H13" s="62"/>
      <c r="I13" s="62"/>
      <c r="J13" s="62"/>
      <c r="K13" s="62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1:25" ht="15.75" thickBot="1" x14ac:dyDescent="0.3">
      <c r="A14" s="224" t="s">
        <v>65</v>
      </c>
      <c r="B14" s="225"/>
      <c r="C14" s="225"/>
      <c r="D14" s="225"/>
      <c r="E14" s="225"/>
      <c r="F14" s="225"/>
      <c r="G14" s="225"/>
      <c r="H14" s="226"/>
      <c r="I14" s="62"/>
      <c r="J14" s="62"/>
      <c r="K14" s="62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</row>
    <row r="15" spans="1:25" ht="15.75" thickBot="1" x14ac:dyDescent="0.3">
      <c r="A15" s="77" t="s">
        <v>46</v>
      </c>
      <c r="B15" s="144" t="s">
        <v>48</v>
      </c>
      <c r="C15" s="77" t="s">
        <v>42</v>
      </c>
      <c r="D15" s="227" t="s">
        <v>52</v>
      </c>
      <c r="E15" s="227"/>
      <c r="F15" s="227"/>
      <c r="G15" s="227"/>
      <c r="H15" s="227"/>
      <c r="I15" s="228" t="s">
        <v>53</v>
      </c>
      <c r="J15" s="227"/>
      <c r="K15" s="224" t="s">
        <v>54</v>
      </c>
      <c r="L15" s="229"/>
      <c r="M15" s="225" t="s">
        <v>55</v>
      </c>
      <c r="N15" s="229"/>
      <c r="O15" s="225" t="s">
        <v>56</v>
      </c>
      <c r="P15" s="229"/>
      <c r="Q15" s="225" t="s">
        <v>57</v>
      </c>
      <c r="R15" s="229"/>
      <c r="S15" s="225" t="s">
        <v>58</v>
      </c>
      <c r="T15" s="226"/>
      <c r="U15" s="224" t="s">
        <v>51</v>
      </c>
      <c r="V15" s="225"/>
      <c r="W15" s="77" t="s">
        <v>49</v>
      </c>
      <c r="X15" s="77" t="s">
        <v>50</v>
      </c>
    </row>
    <row r="16" spans="1:25" x14ac:dyDescent="0.25">
      <c r="A16" s="65">
        <v>21</v>
      </c>
      <c r="B16" s="137" t="s">
        <v>67</v>
      </c>
      <c r="C16" s="177">
        <v>0.5625</v>
      </c>
      <c r="D16" s="138" t="s">
        <v>2</v>
      </c>
      <c r="E16" s="138" t="str">
        <f>VLOOKUP(D16,$A$5:$I$11,2)</f>
        <v>Maël Van Dessel</v>
      </c>
      <c r="F16" s="138" t="s">
        <v>8</v>
      </c>
      <c r="G16" s="138" t="str">
        <f>VLOOKUP(H16,$A$5:$I$11,2)</f>
        <v>Max Skelton</v>
      </c>
      <c r="H16" s="138" t="s">
        <v>5</v>
      </c>
      <c r="I16" s="71" t="s">
        <v>6</v>
      </c>
      <c r="J16" s="138" t="str">
        <f>VLOOKUP(I16,$A$5:$I$11,2)</f>
        <v>Maxim Depever</v>
      </c>
      <c r="K16" s="81">
        <v>13</v>
      </c>
      <c r="L16" s="85">
        <v>11</v>
      </c>
      <c r="M16" s="136">
        <v>5</v>
      </c>
      <c r="N16" s="85">
        <v>11</v>
      </c>
      <c r="O16" s="136">
        <v>11</v>
      </c>
      <c r="P16" s="85">
        <v>6</v>
      </c>
      <c r="Q16" s="136">
        <v>11</v>
      </c>
      <c r="R16" s="85">
        <v>6</v>
      </c>
      <c r="S16" s="136"/>
      <c r="T16" s="83"/>
      <c r="U16" s="137">
        <f>IF(K16&gt;L16, 1, 0) + IF(M16&gt;N16, 1, 0) + IF(O16&gt;P16, 1, 0) + IF(Q16&gt;R16, 1, 0) + IF(S16&gt;T16, 1, 0)</f>
        <v>3</v>
      </c>
      <c r="V16" s="139">
        <f>IF(K16&lt;L16, 1, 0) + IF(M16&lt;N16, 1, 0) + IF(O16&lt;P16, 1, 0) + IF(Q16&lt;R16, 1, 0) + IF(S16&lt;T16, 1, 0)</f>
        <v>1</v>
      </c>
      <c r="W16" s="66" t="str">
        <f>IF(U16&gt;V16,D16,IF(U16&lt;V16,H16,""))</f>
        <v>B</v>
      </c>
      <c r="X16" s="65" t="str">
        <f>IF(U16&gt;V16,H16,IF(U16&lt;V16,D16,""))</f>
        <v>E</v>
      </c>
    </row>
    <row r="17" spans="1:25" s="94" customFormat="1" x14ac:dyDescent="0.25">
      <c r="A17" s="72">
        <v>22</v>
      </c>
      <c r="B17" s="166" t="s">
        <v>67</v>
      </c>
      <c r="C17" s="178">
        <v>0.5625</v>
      </c>
      <c r="D17" s="167" t="s">
        <v>3</v>
      </c>
      <c r="E17" s="167" t="str">
        <f t="shared" ref="E17:E36" si="3">VLOOKUP(D17,$A$5:$I$11,2)</f>
        <v>Dieter Devue</v>
      </c>
      <c r="F17" s="167" t="s">
        <v>8</v>
      </c>
      <c r="G17" s="167" t="str">
        <f t="shared" ref="G17:G36" si="4">VLOOKUP(H17,$A$5:$I$11,2)</f>
        <v>Gil Sekri</v>
      </c>
      <c r="H17" s="167" t="s">
        <v>4</v>
      </c>
      <c r="I17" s="166" t="s">
        <v>1</v>
      </c>
      <c r="J17" s="167" t="str">
        <f t="shared" ref="J17:J36" si="5">VLOOKUP(I17,$A$5:$I$11,2)</f>
        <v>Tom Closset</v>
      </c>
      <c r="K17" s="82">
        <v>12</v>
      </c>
      <c r="L17" s="87">
        <v>10</v>
      </c>
      <c r="M17" s="131">
        <v>11</v>
      </c>
      <c r="N17" s="87">
        <v>5</v>
      </c>
      <c r="O17" s="131">
        <v>11</v>
      </c>
      <c r="P17" s="87">
        <v>8</v>
      </c>
      <c r="Q17" s="131"/>
      <c r="R17" s="87"/>
      <c r="S17" s="131"/>
      <c r="T17" s="84"/>
      <c r="U17" s="166">
        <f t="shared" ref="U17:U36" si="6">IF(K17&gt;L17, 1, 0) + IF(M17&gt;N17, 1, 0) + IF(O17&gt;P17, 1, 0) + IF(Q17&gt;R17, 1, 0) + IF(S17&gt;T17, 1, 0)</f>
        <v>3</v>
      </c>
      <c r="V17" s="168">
        <f t="shared" ref="V17:V36" si="7">IF(K17&lt;L17, 1, 0) + IF(M17&lt;N17, 1, 0) + IF(O17&lt;P17, 1, 0) + IF(Q17&lt;R17, 1, 0) + IF(S17&lt;T17, 1, 0)</f>
        <v>0</v>
      </c>
      <c r="W17" s="72" t="str">
        <f t="shared" ref="W17:W36" si="8">IF(U17&gt;V17,D17,IF(U17&lt;V17,H17,""))</f>
        <v>C</v>
      </c>
      <c r="X17" s="72" t="str">
        <f t="shared" ref="X17:X36" si="9">IF(U17&gt;V17,H17,IF(U17&lt;V17,D17,""))</f>
        <v>D</v>
      </c>
    </row>
    <row r="18" spans="1:25" x14ac:dyDescent="0.25">
      <c r="A18" s="66">
        <v>21</v>
      </c>
      <c r="B18" s="135" t="s">
        <v>67</v>
      </c>
      <c r="C18" s="178">
        <v>0.57986111111111105</v>
      </c>
      <c r="D18" s="133" t="s">
        <v>1</v>
      </c>
      <c r="E18" s="133" t="str">
        <f t="shared" si="3"/>
        <v>Tom Closset</v>
      </c>
      <c r="F18" s="133" t="s">
        <v>8</v>
      </c>
      <c r="G18" s="133" t="str">
        <f t="shared" si="4"/>
        <v>Maxim Depever</v>
      </c>
      <c r="H18" s="133" t="s">
        <v>6</v>
      </c>
      <c r="I18" s="166" t="s">
        <v>4</v>
      </c>
      <c r="J18" s="133" t="str">
        <f t="shared" si="5"/>
        <v>Gil Sekri</v>
      </c>
      <c r="K18" s="82">
        <v>11</v>
      </c>
      <c r="L18" s="87">
        <v>3</v>
      </c>
      <c r="M18" s="131">
        <v>11</v>
      </c>
      <c r="N18" s="87">
        <v>3</v>
      </c>
      <c r="O18" s="131">
        <v>11</v>
      </c>
      <c r="P18" s="87">
        <v>3</v>
      </c>
      <c r="Q18" s="131"/>
      <c r="R18" s="87"/>
      <c r="S18" s="131"/>
      <c r="T18" s="84"/>
      <c r="U18" s="135">
        <f t="shared" si="6"/>
        <v>3</v>
      </c>
      <c r="V18" s="134">
        <f t="shared" si="7"/>
        <v>0</v>
      </c>
      <c r="W18" s="66" t="str">
        <f t="shared" si="8"/>
        <v>A</v>
      </c>
      <c r="X18" s="66" t="str">
        <f t="shared" si="9"/>
        <v>F</v>
      </c>
    </row>
    <row r="19" spans="1:25" x14ac:dyDescent="0.25">
      <c r="A19" s="66">
        <v>22</v>
      </c>
      <c r="B19" s="135" t="s">
        <v>67</v>
      </c>
      <c r="C19" s="178">
        <v>0.57986111111111105</v>
      </c>
      <c r="D19" s="133" t="s">
        <v>2</v>
      </c>
      <c r="E19" s="133" t="str">
        <f t="shared" si="3"/>
        <v>Maël Van Dessel</v>
      </c>
      <c r="F19" s="133" t="s">
        <v>8</v>
      </c>
      <c r="G19" s="133" t="str">
        <f t="shared" si="4"/>
        <v>Dieter Devue</v>
      </c>
      <c r="H19" s="133" t="s">
        <v>3</v>
      </c>
      <c r="I19" s="166" t="s">
        <v>5</v>
      </c>
      <c r="J19" s="133" t="str">
        <f t="shared" si="5"/>
        <v>Max Skelton</v>
      </c>
      <c r="K19" s="82">
        <v>11</v>
      </c>
      <c r="L19" s="87">
        <v>3</v>
      </c>
      <c r="M19" s="131">
        <v>11</v>
      </c>
      <c r="N19" s="87">
        <v>0</v>
      </c>
      <c r="O19" s="131">
        <v>11</v>
      </c>
      <c r="P19" s="87">
        <v>1</v>
      </c>
      <c r="Q19" s="131"/>
      <c r="R19" s="87"/>
      <c r="S19" s="131"/>
      <c r="T19" s="84"/>
      <c r="U19" s="135">
        <f t="shared" si="6"/>
        <v>3</v>
      </c>
      <c r="V19" s="134">
        <f t="shared" si="7"/>
        <v>0</v>
      </c>
      <c r="W19" s="66" t="str">
        <f t="shared" si="8"/>
        <v>B</v>
      </c>
      <c r="X19" s="66" t="str">
        <f t="shared" si="9"/>
        <v>C</v>
      </c>
    </row>
    <row r="20" spans="1:25" x14ac:dyDescent="0.25">
      <c r="A20" s="66">
        <v>21</v>
      </c>
      <c r="B20" s="135" t="s">
        <v>67</v>
      </c>
      <c r="C20" s="178">
        <v>0.59722222222222221</v>
      </c>
      <c r="D20" s="133" t="s">
        <v>5</v>
      </c>
      <c r="E20" s="133" t="str">
        <f t="shared" si="3"/>
        <v>Max Skelton</v>
      </c>
      <c r="F20" s="133" t="s">
        <v>8</v>
      </c>
      <c r="G20" s="133" t="str">
        <f t="shared" si="4"/>
        <v>Chris Verwoert</v>
      </c>
      <c r="H20" s="133" t="s">
        <v>7</v>
      </c>
      <c r="I20" s="166" t="s">
        <v>2</v>
      </c>
      <c r="J20" s="133" t="str">
        <f t="shared" si="5"/>
        <v>Maël Van Dessel</v>
      </c>
      <c r="K20" s="82">
        <v>11</v>
      </c>
      <c r="L20" s="87">
        <v>7</v>
      </c>
      <c r="M20" s="131">
        <v>11</v>
      </c>
      <c r="N20" s="87">
        <v>7</v>
      </c>
      <c r="O20" s="131">
        <v>11</v>
      </c>
      <c r="P20" s="87">
        <v>7</v>
      </c>
      <c r="Q20" s="131"/>
      <c r="R20" s="87"/>
      <c r="S20" s="131"/>
      <c r="T20" s="84"/>
      <c r="U20" s="135">
        <f t="shared" si="6"/>
        <v>3</v>
      </c>
      <c r="V20" s="134">
        <f t="shared" si="7"/>
        <v>0</v>
      </c>
      <c r="W20" s="66" t="str">
        <f t="shared" si="8"/>
        <v>E</v>
      </c>
      <c r="X20" s="66" t="str">
        <f t="shared" si="9"/>
        <v>G</v>
      </c>
    </row>
    <row r="21" spans="1:25" x14ac:dyDescent="0.25">
      <c r="A21" s="66">
        <v>22</v>
      </c>
      <c r="B21" s="135" t="s">
        <v>67</v>
      </c>
      <c r="C21" s="178">
        <v>0.59722222222222221</v>
      </c>
      <c r="D21" s="133" t="s">
        <v>4</v>
      </c>
      <c r="E21" s="133" t="str">
        <f t="shared" si="3"/>
        <v>Gil Sekri</v>
      </c>
      <c r="F21" s="133" t="s">
        <v>8</v>
      </c>
      <c r="G21" s="133" t="str">
        <f t="shared" si="4"/>
        <v>Tom Closset</v>
      </c>
      <c r="H21" s="133" t="s">
        <v>1</v>
      </c>
      <c r="I21" s="166" t="s">
        <v>3</v>
      </c>
      <c r="J21" s="133" t="str">
        <f t="shared" si="5"/>
        <v>Dieter Devue</v>
      </c>
      <c r="K21" s="82">
        <v>3</v>
      </c>
      <c r="L21" s="87">
        <v>11</v>
      </c>
      <c r="M21" s="131">
        <v>9</v>
      </c>
      <c r="N21" s="87">
        <v>11</v>
      </c>
      <c r="O21" s="131">
        <v>3</v>
      </c>
      <c r="P21" s="87">
        <v>11</v>
      </c>
      <c r="Q21" s="131"/>
      <c r="R21" s="87"/>
      <c r="S21" s="131"/>
      <c r="T21" s="84"/>
      <c r="U21" s="135">
        <f t="shared" si="6"/>
        <v>0</v>
      </c>
      <c r="V21" s="134">
        <f t="shared" si="7"/>
        <v>3</v>
      </c>
      <c r="W21" s="66" t="str">
        <f t="shared" si="8"/>
        <v>A</v>
      </c>
      <c r="X21" s="66" t="str">
        <f t="shared" si="9"/>
        <v>D</v>
      </c>
    </row>
    <row r="22" spans="1:25" x14ac:dyDescent="0.25">
      <c r="A22" s="66">
        <v>21</v>
      </c>
      <c r="B22" s="135" t="s">
        <v>67</v>
      </c>
      <c r="C22" s="178">
        <v>0.61458333333333337</v>
      </c>
      <c r="D22" s="133" t="s">
        <v>7</v>
      </c>
      <c r="E22" s="133" t="str">
        <f t="shared" si="3"/>
        <v>Chris Verwoert</v>
      </c>
      <c r="F22" s="133" t="s">
        <v>8</v>
      </c>
      <c r="G22" s="133" t="str">
        <f t="shared" si="4"/>
        <v>Maël Van Dessel</v>
      </c>
      <c r="H22" s="133" t="s">
        <v>2</v>
      </c>
      <c r="I22" s="166" t="s">
        <v>1</v>
      </c>
      <c r="J22" s="133" t="str">
        <f t="shared" si="5"/>
        <v>Tom Closset</v>
      </c>
      <c r="K22" s="82">
        <v>6</v>
      </c>
      <c r="L22" s="87">
        <v>11</v>
      </c>
      <c r="M22" s="131">
        <v>6</v>
      </c>
      <c r="N22" s="87">
        <v>11</v>
      </c>
      <c r="O22" s="131">
        <v>2</v>
      </c>
      <c r="P22" s="87">
        <v>11</v>
      </c>
      <c r="Q22" s="131"/>
      <c r="R22" s="87"/>
      <c r="S22" s="131"/>
      <c r="T22" s="84"/>
      <c r="U22" s="135">
        <f t="shared" si="6"/>
        <v>0</v>
      </c>
      <c r="V22" s="134">
        <f t="shared" si="7"/>
        <v>3</v>
      </c>
      <c r="W22" s="66" t="str">
        <f t="shared" si="8"/>
        <v>B</v>
      </c>
      <c r="X22" s="66" t="str">
        <f t="shared" si="9"/>
        <v>G</v>
      </c>
    </row>
    <row r="23" spans="1:25" x14ac:dyDescent="0.25">
      <c r="A23" s="66">
        <v>22</v>
      </c>
      <c r="B23" s="135" t="s">
        <v>67</v>
      </c>
      <c r="C23" s="178">
        <v>0.61458333333333337</v>
      </c>
      <c r="D23" s="133" t="s">
        <v>6</v>
      </c>
      <c r="E23" s="133" t="str">
        <f t="shared" si="3"/>
        <v>Maxim Depever</v>
      </c>
      <c r="F23" s="133" t="s">
        <v>8</v>
      </c>
      <c r="G23" s="133" t="str">
        <f t="shared" si="4"/>
        <v>Dieter Devue</v>
      </c>
      <c r="H23" s="133" t="s">
        <v>3</v>
      </c>
      <c r="I23" s="166" t="s">
        <v>4</v>
      </c>
      <c r="J23" s="133" t="str">
        <f t="shared" si="5"/>
        <v>Gil Sekri</v>
      </c>
      <c r="K23" s="82">
        <v>11</v>
      </c>
      <c r="L23" s="87">
        <v>6</v>
      </c>
      <c r="M23" s="131">
        <v>11</v>
      </c>
      <c r="N23" s="87">
        <v>7</v>
      </c>
      <c r="O23" s="131">
        <v>11</v>
      </c>
      <c r="P23" s="87">
        <v>9</v>
      </c>
      <c r="Q23" s="131"/>
      <c r="R23" s="87"/>
      <c r="S23" s="131"/>
      <c r="T23" s="84"/>
      <c r="U23" s="135">
        <f t="shared" si="6"/>
        <v>3</v>
      </c>
      <c r="V23" s="134">
        <f t="shared" si="7"/>
        <v>0</v>
      </c>
      <c r="W23" s="66" t="str">
        <f t="shared" si="8"/>
        <v>F</v>
      </c>
      <c r="X23" s="66" t="str">
        <f t="shared" si="9"/>
        <v>C</v>
      </c>
    </row>
    <row r="24" spans="1:25" s="94" customFormat="1" x14ac:dyDescent="0.25">
      <c r="A24" s="72">
        <v>21</v>
      </c>
      <c r="B24" s="166" t="s">
        <v>67</v>
      </c>
      <c r="C24" s="178">
        <v>0.63194444444444442</v>
      </c>
      <c r="D24" s="167" t="s">
        <v>5</v>
      </c>
      <c r="E24" s="167" t="str">
        <f t="shared" si="3"/>
        <v>Max Skelton</v>
      </c>
      <c r="F24" s="167" t="s">
        <v>8</v>
      </c>
      <c r="G24" s="167" t="str">
        <f t="shared" si="4"/>
        <v>Gil Sekri</v>
      </c>
      <c r="H24" s="167" t="s">
        <v>4</v>
      </c>
      <c r="I24" s="166" t="s">
        <v>2</v>
      </c>
      <c r="J24" s="167" t="str">
        <f t="shared" si="5"/>
        <v>Maël Van Dessel</v>
      </c>
      <c r="K24" s="82">
        <v>13</v>
      </c>
      <c r="L24" s="87">
        <v>15</v>
      </c>
      <c r="M24" s="131">
        <v>8</v>
      </c>
      <c r="N24" s="87">
        <v>11</v>
      </c>
      <c r="O24" s="131">
        <v>12</v>
      </c>
      <c r="P24" s="87">
        <v>14</v>
      </c>
      <c r="Q24" s="131"/>
      <c r="R24" s="87"/>
      <c r="S24" s="131"/>
      <c r="T24" s="84"/>
      <c r="U24" s="166">
        <f t="shared" si="6"/>
        <v>0</v>
      </c>
      <c r="V24" s="168">
        <f t="shared" si="7"/>
        <v>3</v>
      </c>
      <c r="W24" s="72" t="str">
        <f t="shared" si="8"/>
        <v>D</v>
      </c>
      <c r="X24" s="72" t="str">
        <f t="shared" si="9"/>
        <v>E</v>
      </c>
    </row>
    <row r="25" spans="1:25" x14ac:dyDescent="0.25">
      <c r="A25" s="66">
        <v>22</v>
      </c>
      <c r="B25" s="135" t="s">
        <v>67</v>
      </c>
      <c r="C25" s="178">
        <v>0.63194444444444442</v>
      </c>
      <c r="D25" s="133" t="s">
        <v>1</v>
      </c>
      <c r="E25" s="133" t="str">
        <f t="shared" si="3"/>
        <v>Tom Closset</v>
      </c>
      <c r="F25" s="133" t="s">
        <v>8</v>
      </c>
      <c r="G25" s="133" t="str">
        <f t="shared" si="4"/>
        <v>Chris Verwoert</v>
      </c>
      <c r="H25" s="133" t="s">
        <v>7</v>
      </c>
      <c r="I25" s="166" t="s">
        <v>6</v>
      </c>
      <c r="J25" s="133" t="str">
        <f t="shared" si="5"/>
        <v>Maxim Depever</v>
      </c>
      <c r="K25" s="82">
        <v>11</v>
      </c>
      <c r="L25" s="87">
        <v>5</v>
      </c>
      <c r="M25" s="131">
        <v>11</v>
      </c>
      <c r="N25" s="87">
        <v>5</v>
      </c>
      <c r="O25" s="131">
        <v>14</v>
      </c>
      <c r="P25" s="87">
        <v>12</v>
      </c>
      <c r="Q25" s="131"/>
      <c r="R25" s="87"/>
      <c r="S25" s="131"/>
      <c r="T25" s="84"/>
      <c r="U25" s="135">
        <f t="shared" si="6"/>
        <v>3</v>
      </c>
      <c r="V25" s="134">
        <f t="shared" si="7"/>
        <v>0</v>
      </c>
      <c r="W25" s="66" t="str">
        <f t="shared" si="8"/>
        <v>A</v>
      </c>
      <c r="X25" s="66" t="str">
        <f t="shared" si="9"/>
        <v>G</v>
      </c>
    </row>
    <row r="26" spans="1:25" x14ac:dyDescent="0.25">
      <c r="A26" s="66">
        <v>21</v>
      </c>
      <c r="B26" s="135" t="s">
        <v>67</v>
      </c>
      <c r="C26" s="178">
        <v>0.64930555555555558</v>
      </c>
      <c r="D26" s="133" t="s">
        <v>2</v>
      </c>
      <c r="E26" s="133" t="str">
        <f t="shared" si="3"/>
        <v>Maël Van Dessel</v>
      </c>
      <c r="F26" s="133" t="s">
        <v>8</v>
      </c>
      <c r="G26" s="133" t="str">
        <f t="shared" si="4"/>
        <v>Maxim Depever</v>
      </c>
      <c r="H26" s="133" t="s">
        <v>6</v>
      </c>
      <c r="I26" s="166" t="s">
        <v>1</v>
      </c>
      <c r="J26" s="133" t="str">
        <f t="shared" si="5"/>
        <v>Tom Closset</v>
      </c>
      <c r="K26" s="82">
        <v>11</v>
      </c>
      <c r="L26" s="87">
        <v>3</v>
      </c>
      <c r="M26" s="131">
        <v>11</v>
      </c>
      <c r="N26" s="87">
        <v>4</v>
      </c>
      <c r="O26" s="131">
        <v>11</v>
      </c>
      <c r="P26" s="87">
        <v>3</v>
      </c>
      <c r="Q26" s="131"/>
      <c r="R26" s="87"/>
      <c r="S26" s="131"/>
      <c r="T26" s="84"/>
      <c r="U26" s="135">
        <f t="shared" si="6"/>
        <v>3</v>
      </c>
      <c r="V26" s="134">
        <f t="shared" si="7"/>
        <v>0</v>
      </c>
      <c r="W26" s="66" t="str">
        <f t="shared" si="8"/>
        <v>B</v>
      </c>
      <c r="X26" s="66" t="str">
        <f t="shared" si="9"/>
        <v>F</v>
      </c>
    </row>
    <row r="27" spans="1:25" s="94" customFormat="1" x14ac:dyDescent="0.25">
      <c r="A27" s="72">
        <v>22</v>
      </c>
      <c r="B27" s="166" t="s">
        <v>67</v>
      </c>
      <c r="C27" s="178">
        <v>0.64930555555555558</v>
      </c>
      <c r="D27" s="167" t="s">
        <v>3</v>
      </c>
      <c r="E27" s="167" t="str">
        <f t="shared" si="3"/>
        <v>Dieter Devue</v>
      </c>
      <c r="F27" s="167" t="s">
        <v>8</v>
      </c>
      <c r="G27" s="167" t="str">
        <f t="shared" si="4"/>
        <v>Max Skelton</v>
      </c>
      <c r="H27" s="167" t="s">
        <v>5</v>
      </c>
      <c r="I27" s="166" t="s">
        <v>7</v>
      </c>
      <c r="J27" s="167" t="str">
        <f t="shared" si="5"/>
        <v>Chris Verwoert</v>
      </c>
      <c r="K27" s="82">
        <v>4</v>
      </c>
      <c r="L27" s="87">
        <v>11</v>
      </c>
      <c r="M27" s="131">
        <v>3</v>
      </c>
      <c r="N27" s="87">
        <v>11</v>
      </c>
      <c r="O27" s="131">
        <v>7</v>
      </c>
      <c r="P27" s="87">
        <v>11</v>
      </c>
      <c r="Q27" s="131"/>
      <c r="R27" s="87"/>
      <c r="S27" s="131"/>
      <c r="T27" s="84"/>
      <c r="U27" s="166">
        <f t="shared" si="6"/>
        <v>0</v>
      </c>
      <c r="V27" s="168">
        <f t="shared" si="7"/>
        <v>3</v>
      </c>
      <c r="W27" s="72" t="str">
        <f t="shared" si="8"/>
        <v>E</v>
      </c>
      <c r="X27" s="72" t="str">
        <f t="shared" si="9"/>
        <v>C</v>
      </c>
    </row>
    <row r="28" spans="1:25" x14ac:dyDescent="0.25">
      <c r="A28" s="66">
        <v>21</v>
      </c>
      <c r="B28" s="135" t="s">
        <v>67</v>
      </c>
      <c r="C28" s="178">
        <v>0.66666666666666663</v>
      </c>
      <c r="D28" s="133" t="s">
        <v>4</v>
      </c>
      <c r="E28" s="133" t="str">
        <f t="shared" si="3"/>
        <v>Gil Sekri</v>
      </c>
      <c r="F28" s="133" t="s">
        <v>8</v>
      </c>
      <c r="G28" s="133" t="str">
        <f t="shared" si="4"/>
        <v>Maël Van Dessel</v>
      </c>
      <c r="H28" s="133" t="s">
        <v>2</v>
      </c>
      <c r="I28" s="166" t="s">
        <v>3</v>
      </c>
      <c r="J28" s="133" t="str">
        <f t="shared" si="5"/>
        <v>Dieter Devue</v>
      </c>
      <c r="K28" s="82">
        <v>2</v>
      </c>
      <c r="L28" s="87">
        <v>11</v>
      </c>
      <c r="M28" s="131">
        <v>5</v>
      </c>
      <c r="N28" s="87">
        <v>11</v>
      </c>
      <c r="O28" s="131">
        <v>11</v>
      </c>
      <c r="P28" s="87">
        <v>8</v>
      </c>
      <c r="Q28" s="131">
        <v>6</v>
      </c>
      <c r="R28" s="87">
        <v>11</v>
      </c>
      <c r="S28" s="131"/>
      <c r="T28" s="84"/>
      <c r="U28" s="135">
        <f t="shared" si="6"/>
        <v>1</v>
      </c>
      <c r="V28" s="134">
        <f t="shared" si="7"/>
        <v>3</v>
      </c>
      <c r="W28" s="66" t="str">
        <f t="shared" si="8"/>
        <v>B</v>
      </c>
      <c r="X28" s="66" t="str">
        <f t="shared" si="9"/>
        <v>D</v>
      </c>
    </row>
    <row r="29" spans="1:25" x14ac:dyDescent="0.25">
      <c r="A29" s="66">
        <v>22</v>
      </c>
      <c r="B29" s="135" t="s">
        <v>67</v>
      </c>
      <c r="C29" s="178">
        <v>0.66666666666666663</v>
      </c>
      <c r="D29" s="133" t="s">
        <v>6</v>
      </c>
      <c r="E29" s="133" t="str">
        <f t="shared" si="3"/>
        <v>Maxim Depever</v>
      </c>
      <c r="F29" s="133" t="s">
        <v>8</v>
      </c>
      <c r="G29" s="133" t="str">
        <f t="shared" si="4"/>
        <v>Chris Verwoert</v>
      </c>
      <c r="H29" s="133" t="s">
        <v>7</v>
      </c>
      <c r="I29" s="166" t="s">
        <v>5</v>
      </c>
      <c r="J29" s="133" t="str">
        <f t="shared" si="5"/>
        <v>Max Skelton</v>
      </c>
      <c r="K29" s="82">
        <v>6</v>
      </c>
      <c r="L29" s="87">
        <v>11</v>
      </c>
      <c r="M29" s="131">
        <v>5</v>
      </c>
      <c r="N29" s="87">
        <v>11</v>
      </c>
      <c r="O29" s="131">
        <v>9</v>
      </c>
      <c r="P29" s="87">
        <v>11</v>
      </c>
      <c r="Q29" s="131"/>
      <c r="R29" s="87"/>
      <c r="S29" s="131"/>
      <c r="T29" s="84"/>
      <c r="U29" s="135">
        <f t="shared" si="6"/>
        <v>0</v>
      </c>
      <c r="V29" s="134">
        <f t="shared" si="7"/>
        <v>3</v>
      </c>
      <c r="W29" s="66" t="str">
        <f t="shared" si="8"/>
        <v>G</v>
      </c>
      <c r="X29" s="66" t="str">
        <f t="shared" si="9"/>
        <v>F</v>
      </c>
    </row>
    <row r="30" spans="1:25" x14ac:dyDescent="0.25">
      <c r="A30" s="66">
        <v>21</v>
      </c>
      <c r="B30" s="135" t="s">
        <v>67</v>
      </c>
      <c r="C30" s="178">
        <v>0.68402777777777779</v>
      </c>
      <c r="D30" s="133" t="s">
        <v>5</v>
      </c>
      <c r="E30" s="133" t="str">
        <f t="shared" si="3"/>
        <v>Max Skelton</v>
      </c>
      <c r="F30" s="133" t="s">
        <v>8</v>
      </c>
      <c r="G30" s="133" t="str">
        <f t="shared" si="4"/>
        <v>Tom Closset</v>
      </c>
      <c r="H30" s="133" t="s">
        <v>1</v>
      </c>
      <c r="I30" s="166" t="s">
        <v>2</v>
      </c>
      <c r="J30" s="133" t="str">
        <f t="shared" si="5"/>
        <v>Maël Van Dessel</v>
      </c>
      <c r="K30" s="82">
        <v>7</v>
      </c>
      <c r="L30" s="87">
        <v>11</v>
      </c>
      <c r="M30" s="131">
        <v>8</v>
      </c>
      <c r="N30" s="87">
        <v>11</v>
      </c>
      <c r="O30" s="131">
        <v>12</v>
      </c>
      <c r="P30" s="87">
        <v>10</v>
      </c>
      <c r="Q30" s="131">
        <v>8</v>
      </c>
      <c r="R30" s="87">
        <v>11</v>
      </c>
      <c r="S30" s="131"/>
      <c r="T30" s="84"/>
      <c r="U30" s="135">
        <f t="shared" si="6"/>
        <v>1</v>
      </c>
      <c r="V30" s="134">
        <f t="shared" si="7"/>
        <v>3</v>
      </c>
      <c r="W30" s="66" t="str">
        <f t="shared" si="8"/>
        <v>A</v>
      </c>
      <c r="X30" s="66" t="str">
        <f t="shared" si="9"/>
        <v>E</v>
      </c>
      <c r="Y30" s="133"/>
    </row>
    <row r="31" spans="1:25" x14ac:dyDescent="0.25">
      <c r="A31" s="66">
        <v>22</v>
      </c>
      <c r="B31" s="135" t="s">
        <v>67</v>
      </c>
      <c r="C31" s="178">
        <v>0.68402777777777779</v>
      </c>
      <c r="D31" s="133" t="s">
        <v>7</v>
      </c>
      <c r="E31" s="133" t="str">
        <f t="shared" si="3"/>
        <v>Chris Verwoert</v>
      </c>
      <c r="F31" s="133" t="s">
        <v>8</v>
      </c>
      <c r="G31" s="133" t="str">
        <f t="shared" si="4"/>
        <v>Dieter Devue</v>
      </c>
      <c r="H31" s="133" t="s">
        <v>3</v>
      </c>
      <c r="I31" s="166" t="s">
        <v>4</v>
      </c>
      <c r="J31" s="133" t="str">
        <f t="shared" si="5"/>
        <v>Gil Sekri</v>
      </c>
      <c r="K31" s="82">
        <v>13</v>
      </c>
      <c r="L31" s="87">
        <v>11</v>
      </c>
      <c r="M31" s="131">
        <v>11</v>
      </c>
      <c r="N31" s="87">
        <v>6</v>
      </c>
      <c r="O31" s="131">
        <v>11</v>
      </c>
      <c r="P31" s="87">
        <v>13</v>
      </c>
      <c r="Q31" s="131">
        <v>11</v>
      </c>
      <c r="R31" s="87">
        <v>6</v>
      </c>
      <c r="S31" s="131"/>
      <c r="T31" s="84"/>
      <c r="U31" s="135">
        <f t="shared" si="6"/>
        <v>3</v>
      </c>
      <c r="V31" s="134">
        <f t="shared" si="7"/>
        <v>1</v>
      </c>
      <c r="W31" s="66" t="str">
        <f t="shared" si="8"/>
        <v>G</v>
      </c>
      <c r="X31" s="66" t="str">
        <f t="shared" si="9"/>
        <v>C</v>
      </c>
      <c r="Y31" s="133"/>
    </row>
    <row r="32" spans="1:25" x14ac:dyDescent="0.25">
      <c r="A32" s="66">
        <v>21</v>
      </c>
      <c r="B32" s="135" t="s">
        <v>67</v>
      </c>
      <c r="C32" s="178">
        <v>0.70138888888888884</v>
      </c>
      <c r="D32" s="133" t="s">
        <v>4</v>
      </c>
      <c r="E32" s="133" t="str">
        <f t="shared" si="3"/>
        <v>Gil Sekri</v>
      </c>
      <c r="F32" s="133" t="s">
        <v>8</v>
      </c>
      <c r="G32" s="133" t="str">
        <f t="shared" si="4"/>
        <v>Maxim Depever</v>
      </c>
      <c r="H32" s="133" t="s">
        <v>6</v>
      </c>
      <c r="I32" s="166" t="s">
        <v>5</v>
      </c>
      <c r="J32" s="133" t="str">
        <f t="shared" si="5"/>
        <v>Max Skelton</v>
      </c>
      <c r="K32" s="82">
        <v>11</v>
      </c>
      <c r="L32" s="87">
        <v>7</v>
      </c>
      <c r="M32" s="131">
        <v>11</v>
      </c>
      <c r="N32" s="87">
        <v>4</v>
      </c>
      <c r="O32" s="131">
        <v>11</v>
      </c>
      <c r="P32" s="87">
        <v>8</v>
      </c>
      <c r="Q32" s="131"/>
      <c r="R32" s="87"/>
      <c r="S32" s="131"/>
      <c r="T32" s="84"/>
      <c r="U32" s="135">
        <f t="shared" si="6"/>
        <v>3</v>
      </c>
      <c r="V32" s="134">
        <f t="shared" si="7"/>
        <v>0</v>
      </c>
      <c r="W32" s="66" t="str">
        <f t="shared" si="8"/>
        <v>D</v>
      </c>
      <c r="X32" s="66" t="str">
        <f t="shared" si="9"/>
        <v>F</v>
      </c>
      <c r="Y32" s="133"/>
    </row>
    <row r="33" spans="1:25" x14ac:dyDescent="0.25">
      <c r="A33" s="66">
        <v>22</v>
      </c>
      <c r="B33" s="135" t="s">
        <v>67</v>
      </c>
      <c r="C33" s="178">
        <v>0.70138888888888884</v>
      </c>
      <c r="D33" s="133" t="s">
        <v>1</v>
      </c>
      <c r="E33" s="133" t="str">
        <f t="shared" si="3"/>
        <v>Tom Closset</v>
      </c>
      <c r="F33" s="133" t="s">
        <v>8</v>
      </c>
      <c r="G33" s="133" t="str">
        <f t="shared" si="4"/>
        <v>Maël Van Dessel</v>
      </c>
      <c r="H33" s="133" t="s">
        <v>2</v>
      </c>
      <c r="I33" s="166" t="s">
        <v>7</v>
      </c>
      <c r="J33" s="133" t="str">
        <f t="shared" si="5"/>
        <v>Chris Verwoert</v>
      </c>
      <c r="K33" s="82">
        <v>7</v>
      </c>
      <c r="L33" s="87">
        <v>11</v>
      </c>
      <c r="M33" s="131">
        <v>11</v>
      </c>
      <c r="N33" s="87">
        <v>7</v>
      </c>
      <c r="O33" s="131">
        <v>7</v>
      </c>
      <c r="P33" s="87">
        <v>11</v>
      </c>
      <c r="Q33" s="131">
        <v>9</v>
      </c>
      <c r="R33" s="87">
        <v>11</v>
      </c>
      <c r="S33" s="131"/>
      <c r="T33" s="84"/>
      <c r="U33" s="135">
        <f t="shared" si="6"/>
        <v>1</v>
      </c>
      <c r="V33" s="134">
        <f t="shared" si="7"/>
        <v>3</v>
      </c>
      <c r="W33" s="66" t="str">
        <f t="shared" si="8"/>
        <v>B</v>
      </c>
      <c r="X33" s="66" t="str">
        <f t="shared" si="9"/>
        <v>A</v>
      </c>
      <c r="Y33" s="133"/>
    </row>
    <row r="34" spans="1:25" x14ac:dyDescent="0.25">
      <c r="A34" s="66">
        <v>21</v>
      </c>
      <c r="B34" s="135" t="s">
        <v>67</v>
      </c>
      <c r="C34" s="178">
        <v>0.71875</v>
      </c>
      <c r="D34" s="133" t="s">
        <v>6</v>
      </c>
      <c r="E34" s="133" t="str">
        <f t="shared" si="3"/>
        <v>Maxim Depever</v>
      </c>
      <c r="F34" s="133" t="s">
        <v>8</v>
      </c>
      <c r="G34" s="133" t="str">
        <f t="shared" si="4"/>
        <v>Max Skelton</v>
      </c>
      <c r="H34" s="133" t="s">
        <v>5</v>
      </c>
      <c r="I34" s="166" t="s">
        <v>1</v>
      </c>
      <c r="J34" s="133" t="str">
        <f t="shared" si="5"/>
        <v>Tom Closset</v>
      </c>
      <c r="K34" s="82">
        <v>7</v>
      </c>
      <c r="L34" s="87">
        <v>11</v>
      </c>
      <c r="M34" s="131">
        <v>7</v>
      </c>
      <c r="N34" s="87">
        <v>11</v>
      </c>
      <c r="O34" s="131">
        <v>7</v>
      </c>
      <c r="P34" s="87">
        <v>11</v>
      </c>
      <c r="Q34" s="131"/>
      <c r="R34" s="87"/>
      <c r="S34" s="131"/>
      <c r="T34" s="84"/>
      <c r="U34" s="135">
        <f t="shared" si="6"/>
        <v>0</v>
      </c>
      <c r="V34" s="134">
        <f t="shared" si="7"/>
        <v>3</v>
      </c>
      <c r="W34" s="66" t="str">
        <f t="shared" si="8"/>
        <v>E</v>
      </c>
      <c r="X34" s="66" t="str">
        <f t="shared" si="9"/>
        <v>F</v>
      </c>
      <c r="Y34" s="133"/>
    </row>
    <row r="35" spans="1:25" x14ac:dyDescent="0.25">
      <c r="A35" s="66">
        <v>22</v>
      </c>
      <c r="B35" s="135" t="s">
        <v>67</v>
      </c>
      <c r="C35" s="178">
        <v>0.71875</v>
      </c>
      <c r="D35" s="133" t="s">
        <v>7</v>
      </c>
      <c r="E35" s="133" t="str">
        <f t="shared" si="3"/>
        <v>Chris Verwoert</v>
      </c>
      <c r="F35" s="133" t="s">
        <v>8</v>
      </c>
      <c r="G35" s="133" t="str">
        <f t="shared" si="4"/>
        <v>Gil Sekri</v>
      </c>
      <c r="H35" s="133" t="s">
        <v>4</v>
      </c>
      <c r="I35" s="166" t="s">
        <v>3</v>
      </c>
      <c r="J35" s="133" t="str">
        <f t="shared" si="5"/>
        <v>Dieter Devue</v>
      </c>
      <c r="K35" s="82">
        <v>5</v>
      </c>
      <c r="L35" s="87">
        <v>11</v>
      </c>
      <c r="M35" s="131">
        <v>10</v>
      </c>
      <c r="N35" s="87">
        <v>12</v>
      </c>
      <c r="O35" s="131">
        <v>11</v>
      </c>
      <c r="P35" s="87">
        <v>9</v>
      </c>
      <c r="Q35" s="131">
        <v>11</v>
      </c>
      <c r="R35" s="87">
        <v>4</v>
      </c>
      <c r="S35" s="131">
        <v>11</v>
      </c>
      <c r="T35" s="84">
        <v>9</v>
      </c>
      <c r="U35" s="135">
        <f t="shared" si="6"/>
        <v>3</v>
      </c>
      <c r="V35" s="134">
        <f t="shared" si="7"/>
        <v>2</v>
      </c>
      <c r="W35" s="66" t="str">
        <f t="shared" si="8"/>
        <v>G</v>
      </c>
      <c r="X35" s="66" t="str">
        <f t="shared" si="9"/>
        <v>D</v>
      </c>
      <c r="Y35" s="133"/>
    </row>
    <row r="36" spans="1:25" ht="15.75" thickBot="1" x14ac:dyDescent="0.3">
      <c r="A36" s="67">
        <v>21</v>
      </c>
      <c r="B36" s="141" t="s">
        <v>67</v>
      </c>
      <c r="C36" s="179">
        <v>0.73611111111111116</v>
      </c>
      <c r="D36" s="142" t="s">
        <v>3</v>
      </c>
      <c r="E36" s="142" t="str">
        <f t="shared" si="3"/>
        <v>Dieter Devue</v>
      </c>
      <c r="F36" s="142" t="s">
        <v>8</v>
      </c>
      <c r="G36" s="142" t="str">
        <f t="shared" si="4"/>
        <v>Tom Closset</v>
      </c>
      <c r="H36" s="142" t="s">
        <v>1</v>
      </c>
      <c r="I36" s="169" t="s">
        <v>6</v>
      </c>
      <c r="J36" s="142" t="str">
        <f t="shared" si="5"/>
        <v>Maxim Depever</v>
      </c>
      <c r="K36" s="89">
        <v>1</v>
      </c>
      <c r="L36" s="88">
        <v>11</v>
      </c>
      <c r="M36" s="132">
        <v>6</v>
      </c>
      <c r="N36" s="88">
        <v>11</v>
      </c>
      <c r="O36" s="132">
        <v>4</v>
      </c>
      <c r="P36" s="88">
        <v>11</v>
      </c>
      <c r="Q36" s="132"/>
      <c r="R36" s="88"/>
      <c r="S36" s="132"/>
      <c r="T36" s="90"/>
      <c r="U36" s="141">
        <f t="shared" si="6"/>
        <v>0</v>
      </c>
      <c r="V36" s="143">
        <f t="shared" si="7"/>
        <v>3</v>
      </c>
      <c r="W36" s="67" t="str">
        <f t="shared" si="8"/>
        <v>A</v>
      </c>
      <c r="X36" s="67" t="str">
        <f t="shared" si="9"/>
        <v>C</v>
      </c>
      <c r="Y36" s="133"/>
    </row>
    <row r="38" spans="1:25" x14ac:dyDescent="0.25"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</row>
    <row r="39" spans="1:25" x14ac:dyDescent="0.25"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</row>
    <row r="40" spans="1:25" x14ac:dyDescent="0.25"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</row>
    <row r="41" spans="1:25" x14ac:dyDescent="0.25"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</row>
    <row r="42" spans="1:25" x14ac:dyDescent="0.25"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</row>
    <row r="43" spans="1:25" x14ac:dyDescent="0.25"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5" x14ac:dyDescent="0.25"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</row>
    <row r="45" spans="1:25" x14ac:dyDescent="0.25"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</row>
    <row r="46" spans="1:25" x14ac:dyDescent="0.25"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</sheetData>
  <mergeCells count="52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Q9:X9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B11:E11"/>
    <mergeCell ref="F11:G11"/>
    <mergeCell ref="H11:I11"/>
    <mergeCell ref="O11:P11"/>
    <mergeCell ref="Q11:X11"/>
    <mergeCell ref="A14:H14"/>
    <mergeCell ref="S15:T15"/>
    <mergeCell ref="U15:V15"/>
    <mergeCell ref="D15:H15"/>
    <mergeCell ref="I15:J15"/>
    <mergeCell ref="K15:L15"/>
    <mergeCell ref="M15:N15"/>
    <mergeCell ref="O15:P15"/>
    <mergeCell ref="Q15:R15"/>
  </mergeCells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>
    <tabColor rgb="FFFFFF00"/>
    <pageSetUpPr fitToPage="1"/>
  </sheetPr>
  <dimension ref="A1:Y46"/>
  <sheetViews>
    <sheetView workbookViewId="0">
      <selection activeCell="O11" sqref="O11:P11"/>
    </sheetView>
  </sheetViews>
  <sheetFormatPr defaultColWidth="9" defaultRowHeight="15" x14ac:dyDescent="0.25"/>
  <cols>
    <col min="1" max="2" width="5.140625" style="63" customWidth="1"/>
    <col min="3" max="3" width="8" style="63" customWidth="1"/>
    <col min="4" max="4" width="4.5703125" style="63" customWidth="1"/>
    <col min="5" max="5" width="20.7109375" style="63" customWidth="1"/>
    <col min="6" max="6" width="4.5703125" style="63" customWidth="1"/>
    <col min="7" max="7" width="20.7109375" style="63" customWidth="1"/>
    <col min="8" max="9" width="4.5703125" style="63" customWidth="1"/>
    <col min="10" max="10" width="20.7109375" style="63" customWidth="1"/>
    <col min="11" max="20" width="4.28515625" style="63" customWidth="1"/>
    <col min="21" max="22" width="5.7109375" style="63" customWidth="1"/>
    <col min="23" max="23" width="5.85546875" style="63" customWidth="1"/>
    <col min="24" max="24" width="5.85546875" style="62" customWidth="1"/>
    <col min="25" max="16384" width="9" style="62"/>
  </cols>
  <sheetData>
    <row r="1" spans="1:25" ht="31.5" x14ac:dyDescent="0.5">
      <c r="A1" s="244" t="s">
        <v>162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</row>
    <row r="2" spans="1:25" ht="18.75" customHeight="1" thickBot="1" x14ac:dyDescent="0.55000000000000004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spans="1:25" s="75" customFormat="1" ht="19.5" thickBot="1" x14ac:dyDescent="0.35">
      <c r="A3" s="245" t="s">
        <v>63</v>
      </c>
      <c r="B3" s="246"/>
      <c r="C3" s="246"/>
      <c r="D3" s="246"/>
      <c r="E3" s="246"/>
      <c r="F3" s="246"/>
      <c r="G3" s="246"/>
      <c r="H3" s="246"/>
      <c r="I3" s="247"/>
      <c r="J3" s="74"/>
      <c r="K3" s="248" t="s">
        <v>64</v>
      </c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50"/>
    </row>
    <row r="4" spans="1:25" ht="15.75" thickBot="1" x14ac:dyDescent="0.3">
      <c r="A4" s="76" t="s">
        <v>0</v>
      </c>
      <c r="B4" s="239" t="s">
        <v>47</v>
      </c>
      <c r="C4" s="240"/>
      <c r="D4" s="240"/>
      <c r="E4" s="241"/>
      <c r="F4" s="242" t="s">
        <v>41</v>
      </c>
      <c r="G4" s="243"/>
      <c r="H4" s="239" t="s">
        <v>44</v>
      </c>
      <c r="I4" s="241"/>
      <c r="J4" s="133"/>
      <c r="K4" s="64" t="s">
        <v>59</v>
      </c>
      <c r="L4" s="64" t="s">
        <v>60</v>
      </c>
      <c r="M4" s="64" t="s">
        <v>61</v>
      </c>
      <c r="N4" s="64" t="s">
        <v>62</v>
      </c>
      <c r="O4" s="256" t="s">
        <v>45</v>
      </c>
      <c r="P4" s="257"/>
      <c r="Q4" s="251" t="s">
        <v>47</v>
      </c>
      <c r="R4" s="252"/>
      <c r="S4" s="252"/>
      <c r="T4" s="252"/>
      <c r="U4" s="252"/>
      <c r="V4" s="252"/>
      <c r="W4" s="252"/>
      <c r="X4" s="253"/>
    </row>
    <row r="5" spans="1:25" ht="15.75" thickBot="1" x14ac:dyDescent="0.3">
      <c r="A5" s="73" t="s">
        <v>1</v>
      </c>
      <c r="B5" s="259" t="s">
        <v>128</v>
      </c>
      <c r="C5" s="237"/>
      <c r="D5" s="237"/>
      <c r="E5" s="237"/>
      <c r="F5" s="237" t="s">
        <v>73</v>
      </c>
      <c r="G5" s="237"/>
      <c r="H5" s="237">
        <v>2005</v>
      </c>
      <c r="I5" s="238"/>
      <c r="J5" s="133"/>
      <c r="K5" s="137">
        <f>COUNTIF($W$16:$W$36,A5)</f>
        <v>6</v>
      </c>
      <c r="L5" s="138">
        <f>COUNTIF($X$16:$X$36,A5)</f>
        <v>0</v>
      </c>
      <c r="M5" s="136"/>
      <c r="N5" s="136"/>
      <c r="O5" s="258">
        <v>1</v>
      </c>
      <c r="P5" s="258"/>
      <c r="Q5" s="254" t="str">
        <f>B5</f>
        <v>Remi Chambet-Weil</v>
      </c>
      <c r="R5" s="254"/>
      <c r="S5" s="254"/>
      <c r="T5" s="254"/>
      <c r="U5" s="254"/>
      <c r="V5" s="254"/>
      <c r="W5" s="254"/>
      <c r="X5" s="255"/>
    </row>
    <row r="6" spans="1:25" ht="15.75" thickBot="1" x14ac:dyDescent="0.3">
      <c r="A6" s="73" t="s">
        <v>2</v>
      </c>
      <c r="B6" s="233" t="s">
        <v>75</v>
      </c>
      <c r="C6" s="230"/>
      <c r="D6" s="230"/>
      <c r="E6" s="230"/>
      <c r="F6" s="230" t="s">
        <v>143</v>
      </c>
      <c r="G6" s="230"/>
      <c r="H6" s="230">
        <v>2005</v>
      </c>
      <c r="I6" s="232"/>
      <c r="J6" s="133"/>
      <c r="K6" s="135">
        <f t="shared" ref="K6:K11" si="0">COUNTIF($W$16:$W$36,A6)</f>
        <v>5</v>
      </c>
      <c r="L6" s="133">
        <f t="shared" ref="L6:L11" si="1">COUNTIF($X$16:$X$36,A6)</f>
        <v>1</v>
      </c>
      <c r="M6" s="131"/>
      <c r="N6" s="131"/>
      <c r="O6" s="236">
        <v>2</v>
      </c>
      <c r="P6" s="236"/>
      <c r="Q6" s="234" t="str">
        <f t="shared" ref="Q6:Q11" si="2">B6</f>
        <v>Lander Moens</v>
      </c>
      <c r="R6" s="234"/>
      <c r="S6" s="234"/>
      <c r="T6" s="234"/>
      <c r="U6" s="234"/>
      <c r="V6" s="234"/>
      <c r="W6" s="234"/>
      <c r="X6" s="235"/>
    </row>
    <row r="7" spans="1:25" ht="15.75" thickBot="1" x14ac:dyDescent="0.3">
      <c r="A7" s="73" t="s">
        <v>3</v>
      </c>
      <c r="B7" s="233" t="s">
        <v>26</v>
      </c>
      <c r="C7" s="230"/>
      <c r="D7" s="230"/>
      <c r="E7" s="230"/>
      <c r="F7" s="230" t="s">
        <v>139</v>
      </c>
      <c r="G7" s="230"/>
      <c r="H7" s="230">
        <v>2005</v>
      </c>
      <c r="I7" s="232"/>
      <c r="J7" s="133"/>
      <c r="K7" s="135">
        <f t="shared" si="0"/>
        <v>4</v>
      </c>
      <c r="L7" s="133">
        <f t="shared" si="1"/>
        <v>2</v>
      </c>
      <c r="M7" s="131"/>
      <c r="N7" s="131"/>
      <c r="O7" s="236">
        <v>3</v>
      </c>
      <c r="P7" s="236"/>
      <c r="Q7" s="234" t="str">
        <f t="shared" si="2"/>
        <v>Emils Grundizs</v>
      </c>
      <c r="R7" s="234"/>
      <c r="S7" s="234"/>
      <c r="T7" s="234"/>
      <c r="U7" s="234"/>
      <c r="V7" s="234"/>
      <c r="W7" s="234"/>
      <c r="X7" s="235"/>
    </row>
    <row r="8" spans="1:25" ht="15.75" thickBot="1" x14ac:dyDescent="0.3">
      <c r="A8" s="73" t="s">
        <v>4</v>
      </c>
      <c r="B8" s="233" t="s">
        <v>101</v>
      </c>
      <c r="C8" s="230"/>
      <c r="D8" s="230"/>
      <c r="E8" s="230"/>
      <c r="F8" s="230" t="s">
        <v>68</v>
      </c>
      <c r="G8" s="230"/>
      <c r="H8" s="230">
        <v>2006</v>
      </c>
      <c r="I8" s="232"/>
      <c r="J8" s="133"/>
      <c r="K8" s="135">
        <f t="shared" si="0"/>
        <v>0</v>
      </c>
      <c r="L8" s="133">
        <f t="shared" si="1"/>
        <v>6</v>
      </c>
      <c r="M8" s="131"/>
      <c r="N8" s="131"/>
      <c r="O8" s="236">
        <v>7</v>
      </c>
      <c r="P8" s="236"/>
      <c r="Q8" s="234" t="str">
        <f t="shared" si="2"/>
        <v>Bregt Joosten</v>
      </c>
      <c r="R8" s="234"/>
      <c r="S8" s="234"/>
      <c r="T8" s="234"/>
      <c r="U8" s="234"/>
      <c r="V8" s="234"/>
      <c r="W8" s="234"/>
      <c r="X8" s="235"/>
    </row>
    <row r="9" spans="1:25" ht="15.75" thickBot="1" x14ac:dyDescent="0.3">
      <c r="A9" s="73" t="s">
        <v>5</v>
      </c>
      <c r="B9" s="233" t="s">
        <v>105</v>
      </c>
      <c r="C9" s="230"/>
      <c r="D9" s="230"/>
      <c r="E9" s="230"/>
      <c r="F9" s="230" t="s">
        <v>43</v>
      </c>
      <c r="G9" s="230"/>
      <c r="H9" s="230">
        <v>2005</v>
      </c>
      <c r="I9" s="232"/>
      <c r="J9" s="133"/>
      <c r="K9" s="135">
        <f t="shared" si="0"/>
        <v>3</v>
      </c>
      <c r="L9" s="133">
        <f t="shared" si="1"/>
        <v>3</v>
      </c>
      <c r="M9" s="131"/>
      <c r="N9" s="131"/>
      <c r="O9" s="236">
        <v>4</v>
      </c>
      <c r="P9" s="236"/>
      <c r="Q9" s="234" t="str">
        <f t="shared" si="2"/>
        <v>Rune Coussee</v>
      </c>
      <c r="R9" s="234"/>
      <c r="S9" s="234"/>
      <c r="T9" s="234"/>
      <c r="U9" s="234"/>
      <c r="V9" s="234"/>
      <c r="W9" s="234"/>
      <c r="X9" s="235"/>
    </row>
    <row r="10" spans="1:25" ht="15.75" thickBot="1" x14ac:dyDescent="0.3">
      <c r="A10" s="73" t="s">
        <v>6</v>
      </c>
      <c r="B10" s="233" t="s">
        <v>22</v>
      </c>
      <c r="C10" s="230"/>
      <c r="D10" s="230"/>
      <c r="E10" s="230"/>
      <c r="F10" s="230" t="s">
        <v>146</v>
      </c>
      <c r="G10" s="230"/>
      <c r="H10" s="230">
        <v>2006</v>
      </c>
      <c r="I10" s="232"/>
      <c r="J10" s="133"/>
      <c r="K10" s="135">
        <f>COUNTIF($W$16:$W$36,A10)</f>
        <v>1</v>
      </c>
      <c r="L10" s="133">
        <f>COUNTIF($X$16:$X$36,A10)</f>
        <v>5</v>
      </c>
      <c r="M10" s="131"/>
      <c r="N10" s="131"/>
      <c r="O10" s="236">
        <v>6</v>
      </c>
      <c r="P10" s="236"/>
      <c r="Q10" s="234" t="str">
        <f>B10</f>
        <v>Tom Vandewalle</v>
      </c>
      <c r="R10" s="234"/>
      <c r="S10" s="234"/>
      <c r="T10" s="234"/>
      <c r="U10" s="234"/>
      <c r="V10" s="234"/>
      <c r="W10" s="234"/>
      <c r="X10" s="235"/>
    </row>
    <row r="11" spans="1:25" ht="15.75" thickBot="1" x14ac:dyDescent="0.3">
      <c r="A11" s="73" t="s">
        <v>7</v>
      </c>
      <c r="B11" s="260" t="s">
        <v>163</v>
      </c>
      <c r="C11" s="231"/>
      <c r="D11" s="231"/>
      <c r="E11" s="231"/>
      <c r="F11" s="231" t="s">
        <v>152</v>
      </c>
      <c r="G11" s="231"/>
      <c r="H11" s="231">
        <v>2005</v>
      </c>
      <c r="I11" s="261"/>
      <c r="J11" s="133"/>
      <c r="K11" s="141">
        <f t="shared" si="0"/>
        <v>2</v>
      </c>
      <c r="L11" s="142">
        <f t="shared" si="1"/>
        <v>4</v>
      </c>
      <c r="M11" s="132"/>
      <c r="N11" s="132"/>
      <c r="O11" s="262">
        <v>5</v>
      </c>
      <c r="P11" s="262"/>
      <c r="Q11" s="263" t="str">
        <f t="shared" si="2"/>
        <v>Joey Smith</v>
      </c>
      <c r="R11" s="263"/>
      <c r="S11" s="263"/>
      <c r="T11" s="263"/>
      <c r="U11" s="263"/>
      <c r="V11" s="263"/>
      <c r="W11" s="263"/>
      <c r="X11" s="264"/>
      <c r="Y11" s="133"/>
    </row>
    <row r="12" spans="1:25" x14ac:dyDescent="0.25">
      <c r="A12" s="62"/>
      <c r="B12" s="62"/>
      <c r="C12" s="62"/>
      <c r="E12" s="62"/>
      <c r="F12" s="62"/>
      <c r="G12" s="62"/>
      <c r="H12" s="62"/>
      <c r="I12" s="62"/>
      <c r="J12" s="62"/>
      <c r="K12" s="62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spans="1:25" ht="15.75" thickBot="1" x14ac:dyDescent="0.3">
      <c r="A13" s="62"/>
      <c r="B13" s="62"/>
      <c r="C13" s="62"/>
      <c r="E13" s="62"/>
      <c r="F13" s="62"/>
      <c r="G13" s="62"/>
      <c r="H13" s="62"/>
      <c r="I13" s="62"/>
      <c r="J13" s="62"/>
      <c r="K13" s="62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1:25" ht="15.75" thickBot="1" x14ac:dyDescent="0.3">
      <c r="A14" s="224" t="s">
        <v>65</v>
      </c>
      <c r="B14" s="225"/>
      <c r="C14" s="225"/>
      <c r="D14" s="225"/>
      <c r="E14" s="225"/>
      <c r="F14" s="225"/>
      <c r="G14" s="225"/>
      <c r="H14" s="226"/>
      <c r="I14" s="62"/>
      <c r="J14" s="62"/>
      <c r="K14" s="62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</row>
    <row r="15" spans="1:25" ht="15.75" thickBot="1" x14ac:dyDescent="0.3">
      <c r="A15" s="77" t="s">
        <v>46</v>
      </c>
      <c r="B15" s="144" t="s">
        <v>48</v>
      </c>
      <c r="C15" s="77" t="s">
        <v>42</v>
      </c>
      <c r="D15" s="227" t="s">
        <v>52</v>
      </c>
      <c r="E15" s="227"/>
      <c r="F15" s="227"/>
      <c r="G15" s="227"/>
      <c r="H15" s="227"/>
      <c r="I15" s="228" t="s">
        <v>53</v>
      </c>
      <c r="J15" s="227"/>
      <c r="K15" s="224" t="s">
        <v>54</v>
      </c>
      <c r="L15" s="229"/>
      <c r="M15" s="225" t="s">
        <v>55</v>
      </c>
      <c r="N15" s="229"/>
      <c r="O15" s="225" t="s">
        <v>56</v>
      </c>
      <c r="P15" s="229"/>
      <c r="Q15" s="225" t="s">
        <v>57</v>
      </c>
      <c r="R15" s="229"/>
      <c r="S15" s="225" t="s">
        <v>58</v>
      </c>
      <c r="T15" s="226"/>
      <c r="U15" s="224" t="s">
        <v>51</v>
      </c>
      <c r="V15" s="225"/>
      <c r="W15" s="77" t="s">
        <v>49</v>
      </c>
      <c r="X15" s="77" t="s">
        <v>50</v>
      </c>
    </row>
    <row r="16" spans="1:25" x14ac:dyDescent="0.25">
      <c r="A16" s="65">
        <v>23</v>
      </c>
      <c r="B16" s="137" t="s">
        <v>67</v>
      </c>
      <c r="C16" s="177">
        <v>0.5625</v>
      </c>
      <c r="D16" s="138" t="s">
        <v>2</v>
      </c>
      <c r="E16" s="138" t="str">
        <f>VLOOKUP(D16,$A$5:$I$11,2)</f>
        <v>Lander Moens</v>
      </c>
      <c r="F16" s="138" t="s">
        <v>8</v>
      </c>
      <c r="G16" s="138" t="str">
        <f>VLOOKUP(H16,$A$5:$I$11,2)</f>
        <v>Rune Coussee</v>
      </c>
      <c r="H16" s="138" t="s">
        <v>5</v>
      </c>
      <c r="I16" s="71" t="s">
        <v>6</v>
      </c>
      <c r="J16" s="138" t="str">
        <f>VLOOKUP(I16,$A$5:$I$11,2)</f>
        <v>Tom Vandewalle</v>
      </c>
      <c r="K16" s="81">
        <v>11</v>
      </c>
      <c r="L16" s="85">
        <v>8</v>
      </c>
      <c r="M16" s="136">
        <v>5</v>
      </c>
      <c r="N16" s="85">
        <v>11</v>
      </c>
      <c r="O16" s="136">
        <v>6</v>
      </c>
      <c r="P16" s="85">
        <v>11</v>
      </c>
      <c r="Q16" s="136">
        <v>12</v>
      </c>
      <c r="R16" s="85">
        <v>10</v>
      </c>
      <c r="S16" s="136">
        <v>11</v>
      </c>
      <c r="T16" s="83">
        <v>9</v>
      </c>
      <c r="U16" s="137">
        <f>IF(K16&gt;L16, 1, 0) + IF(M16&gt;N16, 1, 0) + IF(O16&gt;P16, 1, 0) + IF(Q16&gt;R16, 1, 0) + IF(S16&gt;T16, 1, 0)</f>
        <v>3</v>
      </c>
      <c r="V16" s="139">
        <f>IF(K16&lt;L16, 1, 0) + IF(M16&lt;N16, 1, 0) + IF(O16&lt;P16, 1, 0) + IF(Q16&lt;R16, 1, 0) + IF(S16&lt;T16, 1, 0)</f>
        <v>2</v>
      </c>
      <c r="W16" s="66" t="str">
        <f>IF(U16&gt;V16,D16,IF(U16&lt;V16,H16,""))</f>
        <v>B</v>
      </c>
      <c r="X16" s="65" t="str">
        <f>IF(U16&gt;V16,H16,IF(U16&lt;V16,D16,""))</f>
        <v>E</v>
      </c>
    </row>
    <row r="17" spans="1:25" s="94" customFormat="1" x14ac:dyDescent="0.25">
      <c r="A17" s="72">
        <v>24</v>
      </c>
      <c r="B17" s="166" t="s">
        <v>67</v>
      </c>
      <c r="C17" s="178">
        <v>0.5625</v>
      </c>
      <c r="D17" s="167" t="s">
        <v>3</v>
      </c>
      <c r="E17" s="167" t="str">
        <f t="shared" ref="E17:E36" si="3">VLOOKUP(D17,$A$5:$I$11,2)</f>
        <v>Emils Grundizs</v>
      </c>
      <c r="F17" s="167" t="s">
        <v>8</v>
      </c>
      <c r="G17" s="167" t="str">
        <f t="shared" ref="G17:G36" si="4">VLOOKUP(H17,$A$5:$I$11,2)</f>
        <v>Bregt Joosten</v>
      </c>
      <c r="H17" s="167" t="s">
        <v>4</v>
      </c>
      <c r="I17" s="166" t="s">
        <v>1</v>
      </c>
      <c r="J17" s="167" t="str">
        <f t="shared" ref="J17:J36" si="5">VLOOKUP(I17,$A$5:$I$11,2)</f>
        <v>Remi Chambet-Weil</v>
      </c>
      <c r="K17" s="82">
        <v>11</v>
      </c>
      <c r="L17" s="87">
        <v>1</v>
      </c>
      <c r="M17" s="131">
        <v>11</v>
      </c>
      <c r="N17" s="87">
        <v>5</v>
      </c>
      <c r="O17" s="131">
        <v>11</v>
      </c>
      <c r="P17" s="87">
        <v>4</v>
      </c>
      <c r="Q17" s="131"/>
      <c r="R17" s="87"/>
      <c r="S17" s="131"/>
      <c r="T17" s="84"/>
      <c r="U17" s="166">
        <f t="shared" ref="U17:U36" si="6">IF(K17&gt;L17, 1, 0) + IF(M17&gt;N17, 1, 0) + IF(O17&gt;P17, 1, 0) + IF(Q17&gt;R17, 1, 0) + IF(S17&gt;T17, 1, 0)</f>
        <v>3</v>
      </c>
      <c r="V17" s="168">
        <f t="shared" ref="V17:V36" si="7">IF(K17&lt;L17, 1, 0) + IF(M17&lt;N17, 1, 0) + IF(O17&lt;P17, 1, 0) + IF(Q17&lt;R17, 1, 0) + IF(S17&lt;T17, 1, 0)</f>
        <v>0</v>
      </c>
      <c r="W17" s="72" t="str">
        <f t="shared" ref="W17:W36" si="8">IF(U17&gt;V17,D17,IF(U17&lt;V17,H17,""))</f>
        <v>C</v>
      </c>
      <c r="X17" s="72" t="str">
        <f t="shared" ref="X17:X36" si="9">IF(U17&gt;V17,H17,IF(U17&lt;V17,D17,""))</f>
        <v>D</v>
      </c>
    </row>
    <row r="18" spans="1:25" x14ac:dyDescent="0.25">
      <c r="A18" s="66">
        <v>23</v>
      </c>
      <c r="B18" s="135" t="s">
        <v>67</v>
      </c>
      <c r="C18" s="178">
        <v>0.57986111111111105</v>
      </c>
      <c r="D18" s="133" t="s">
        <v>1</v>
      </c>
      <c r="E18" s="133" t="str">
        <f t="shared" si="3"/>
        <v>Remi Chambet-Weil</v>
      </c>
      <c r="F18" s="133" t="s">
        <v>8</v>
      </c>
      <c r="G18" s="133" t="str">
        <f t="shared" si="4"/>
        <v>Tom Vandewalle</v>
      </c>
      <c r="H18" s="133" t="s">
        <v>6</v>
      </c>
      <c r="I18" s="166" t="s">
        <v>4</v>
      </c>
      <c r="J18" s="133" t="str">
        <f t="shared" si="5"/>
        <v>Bregt Joosten</v>
      </c>
      <c r="K18" s="82">
        <v>11</v>
      </c>
      <c r="L18" s="87">
        <v>7</v>
      </c>
      <c r="M18" s="131">
        <v>11</v>
      </c>
      <c r="N18" s="87">
        <v>3</v>
      </c>
      <c r="O18" s="131">
        <v>11</v>
      </c>
      <c r="P18" s="87">
        <v>5</v>
      </c>
      <c r="Q18" s="131"/>
      <c r="R18" s="87"/>
      <c r="S18" s="131"/>
      <c r="T18" s="84"/>
      <c r="U18" s="135">
        <f t="shared" si="6"/>
        <v>3</v>
      </c>
      <c r="V18" s="134">
        <f t="shared" si="7"/>
        <v>0</v>
      </c>
      <c r="W18" s="66" t="str">
        <f t="shared" si="8"/>
        <v>A</v>
      </c>
      <c r="X18" s="66" t="str">
        <f t="shared" si="9"/>
        <v>F</v>
      </c>
    </row>
    <row r="19" spans="1:25" x14ac:dyDescent="0.25">
      <c r="A19" s="66">
        <v>24</v>
      </c>
      <c r="B19" s="135" t="s">
        <v>67</v>
      </c>
      <c r="C19" s="178">
        <v>0.57986111111111105</v>
      </c>
      <c r="D19" s="133" t="s">
        <v>2</v>
      </c>
      <c r="E19" s="133" t="str">
        <f t="shared" si="3"/>
        <v>Lander Moens</v>
      </c>
      <c r="F19" s="133" t="s">
        <v>8</v>
      </c>
      <c r="G19" s="133" t="str">
        <f t="shared" si="4"/>
        <v>Emils Grundizs</v>
      </c>
      <c r="H19" s="133" t="s">
        <v>3</v>
      </c>
      <c r="I19" s="166" t="s">
        <v>5</v>
      </c>
      <c r="J19" s="133" t="str">
        <f t="shared" si="5"/>
        <v>Rune Coussee</v>
      </c>
      <c r="K19" s="82">
        <v>11</v>
      </c>
      <c r="L19" s="87">
        <v>8</v>
      </c>
      <c r="M19" s="131">
        <v>11</v>
      </c>
      <c r="N19" s="87">
        <v>7</v>
      </c>
      <c r="O19" s="131">
        <v>11</v>
      </c>
      <c r="P19" s="87">
        <v>4</v>
      </c>
      <c r="Q19" s="131"/>
      <c r="R19" s="87"/>
      <c r="S19" s="131"/>
      <c r="T19" s="84"/>
      <c r="U19" s="135">
        <f t="shared" si="6"/>
        <v>3</v>
      </c>
      <c r="V19" s="134">
        <f t="shared" si="7"/>
        <v>0</v>
      </c>
      <c r="W19" s="66" t="str">
        <f t="shared" si="8"/>
        <v>B</v>
      </c>
      <c r="X19" s="66" t="str">
        <f t="shared" si="9"/>
        <v>C</v>
      </c>
    </row>
    <row r="20" spans="1:25" x14ac:dyDescent="0.25">
      <c r="A20" s="66">
        <v>23</v>
      </c>
      <c r="B20" s="135" t="s">
        <v>67</v>
      </c>
      <c r="C20" s="178">
        <v>0.59722222222222221</v>
      </c>
      <c r="D20" s="133" t="s">
        <v>5</v>
      </c>
      <c r="E20" s="133" t="str">
        <f t="shared" si="3"/>
        <v>Rune Coussee</v>
      </c>
      <c r="F20" s="133" t="s">
        <v>8</v>
      </c>
      <c r="G20" s="133" t="str">
        <f t="shared" si="4"/>
        <v>Joey Smith</v>
      </c>
      <c r="H20" s="133" t="s">
        <v>7</v>
      </c>
      <c r="I20" s="166" t="s">
        <v>2</v>
      </c>
      <c r="J20" s="133" t="str">
        <f t="shared" si="5"/>
        <v>Lander Moens</v>
      </c>
      <c r="K20" s="82">
        <v>6</v>
      </c>
      <c r="L20" s="87">
        <v>11</v>
      </c>
      <c r="M20" s="131">
        <v>7</v>
      </c>
      <c r="N20" s="87">
        <v>11</v>
      </c>
      <c r="O20" s="131">
        <v>11</v>
      </c>
      <c r="P20" s="87">
        <v>6</v>
      </c>
      <c r="Q20" s="131">
        <v>11</v>
      </c>
      <c r="R20" s="87">
        <v>6</v>
      </c>
      <c r="S20" s="131">
        <v>11</v>
      </c>
      <c r="T20" s="84">
        <v>8</v>
      </c>
      <c r="U20" s="135">
        <f t="shared" si="6"/>
        <v>3</v>
      </c>
      <c r="V20" s="134">
        <f t="shared" si="7"/>
        <v>2</v>
      </c>
      <c r="W20" s="66" t="str">
        <f t="shared" si="8"/>
        <v>E</v>
      </c>
      <c r="X20" s="66" t="str">
        <f t="shared" si="9"/>
        <v>G</v>
      </c>
    </row>
    <row r="21" spans="1:25" x14ac:dyDescent="0.25">
      <c r="A21" s="66">
        <v>24</v>
      </c>
      <c r="B21" s="135" t="s">
        <v>67</v>
      </c>
      <c r="C21" s="178">
        <v>0.59722222222222221</v>
      </c>
      <c r="D21" s="133" t="s">
        <v>4</v>
      </c>
      <c r="E21" s="133" t="str">
        <f t="shared" si="3"/>
        <v>Bregt Joosten</v>
      </c>
      <c r="F21" s="133" t="s">
        <v>8</v>
      </c>
      <c r="G21" s="133" t="str">
        <f t="shared" si="4"/>
        <v>Remi Chambet-Weil</v>
      </c>
      <c r="H21" s="133" t="s">
        <v>1</v>
      </c>
      <c r="I21" s="166" t="s">
        <v>3</v>
      </c>
      <c r="J21" s="133" t="str">
        <f t="shared" si="5"/>
        <v>Emils Grundizs</v>
      </c>
      <c r="K21" s="82">
        <v>2</v>
      </c>
      <c r="L21" s="87">
        <v>11</v>
      </c>
      <c r="M21" s="131">
        <v>4</v>
      </c>
      <c r="N21" s="87">
        <v>11</v>
      </c>
      <c r="O21" s="131">
        <v>2</v>
      </c>
      <c r="P21" s="87">
        <v>11</v>
      </c>
      <c r="Q21" s="131"/>
      <c r="R21" s="87"/>
      <c r="S21" s="131"/>
      <c r="T21" s="84"/>
      <c r="U21" s="135">
        <f t="shared" si="6"/>
        <v>0</v>
      </c>
      <c r="V21" s="134">
        <f t="shared" si="7"/>
        <v>3</v>
      </c>
      <c r="W21" s="66" t="str">
        <f t="shared" si="8"/>
        <v>A</v>
      </c>
      <c r="X21" s="66" t="str">
        <f t="shared" si="9"/>
        <v>D</v>
      </c>
    </row>
    <row r="22" spans="1:25" x14ac:dyDescent="0.25">
      <c r="A22" s="66">
        <v>23</v>
      </c>
      <c r="B22" s="135" t="s">
        <v>67</v>
      </c>
      <c r="C22" s="178">
        <v>0.61458333333333337</v>
      </c>
      <c r="D22" s="133" t="s">
        <v>7</v>
      </c>
      <c r="E22" s="133" t="str">
        <f t="shared" si="3"/>
        <v>Joey Smith</v>
      </c>
      <c r="F22" s="133" t="s">
        <v>8</v>
      </c>
      <c r="G22" s="133" t="str">
        <f t="shared" si="4"/>
        <v>Lander Moens</v>
      </c>
      <c r="H22" s="133" t="s">
        <v>2</v>
      </c>
      <c r="I22" s="166" t="s">
        <v>1</v>
      </c>
      <c r="J22" s="133" t="str">
        <f t="shared" si="5"/>
        <v>Remi Chambet-Weil</v>
      </c>
      <c r="K22" s="82">
        <v>11</v>
      </c>
      <c r="L22" s="87">
        <v>13</v>
      </c>
      <c r="M22" s="131">
        <v>10</v>
      </c>
      <c r="N22" s="87">
        <v>12</v>
      </c>
      <c r="O22" s="131">
        <v>8</v>
      </c>
      <c r="P22" s="87">
        <v>11</v>
      </c>
      <c r="Q22" s="131"/>
      <c r="R22" s="87"/>
      <c r="S22" s="131"/>
      <c r="T22" s="84"/>
      <c r="U22" s="135">
        <f t="shared" si="6"/>
        <v>0</v>
      </c>
      <c r="V22" s="134">
        <f t="shared" si="7"/>
        <v>3</v>
      </c>
      <c r="W22" s="66" t="str">
        <f t="shared" si="8"/>
        <v>B</v>
      </c>
      <c r="X22" s="66" t="str">
        <f t="shared" si="9"/>
        <v>G</v>
      </c>
    </row>
    <row r="23" spans="1:25" x14ac:dyDescent="0.25">
      <c r="A23" s="66">
        <v>24</v>
      </c>
      <c r="B23" s="135" t="s">
        <v>67</v>
      </c>
      <c r="C23" s="178">
        <v>0.61458333333333337</v>
      </c>
      <c r="D23" s="133" t="s">
        <v>6</v>
      </c>
      <c r="E23" s="133" t="str">
        <f t="shared" si="3"/>
        <v>Tom Vandewalle</v>
      </c>
      <c r="F23" s="133" t="s">
        <v>8</v>
      </c>
      <c r="G23" s="133" t="str">
        <f t="shared" si="4"/>
        <v>Emils Grundizs</v>
      </c>
      <c r="H23" s="133" t="s">
        <v>3</v>
      </c>
      <c r="I23" s="166" t="s">
        <v>4</v>
      </c>
      <c r="J23" s="133" t="str">
        <f t="shared" si="5"/>
        <v>Bregt Joosten</v>
      </c>
      <c r="K23" s="82">
        <v>5</v>
      </c>
      <c r="L23" s="87">
        <v>11</v>
      </c>
      <c r="M23" s="131">
        <v>8</v>
      </c>
      <c r="N23" s="87">
        <v>11</v>
      </c>
      <c r="O23" s="131">
        <v>6</v>
      </c>
      <c r="P23" s="87">
        <v>11</v>
      </c>
      <c r="Q23" s="131"/>
      <c r="R23" s="87"/>
      <c r="S23" s="131"/>
      <c r="T23" s="84"/>
      <c r="U23" s="135">
        <f t="shared" si="6"/>
        <v>0</v>
      </c>
      <c r="V23" s="134">
        <f t="shared" si="7"/>
        <v>3</v>
      </c>
      <c r="W23" s="66" t="str">
        <f t="shared" si="8"/>
        <v>C</v>
      </c>
      <c r="X23" s="66" t="str">
        <f t="shared" si="9"/>
        <v>F</v>
      </c>
    </row>
    <row r="24" spans="1:25" s="94" customFormat="1" x14ac:dyDescent="0.25">
      <c r="A24" s="72">
        <v>23</v>
      </c>
      <c r="B24" s="166" t="s">
        <v>67</v>
      </c>
      <c r="C24" s="178">
        <v>0.63194444444444442</v>
      </c>
      <c r="D24" s="167" t="s">
        <v>5</v>
      </c>
      <c r="E24" s="167" t="str">
        <f t="shared" si="3"/>
        <v>Rune Coussee</v>
      </c>
      <c r="F24" s="167" t="s">
        <v>8</v>
      </c>
      <c r="G24" s="167" t="str">
        <f t="shared" si="4"/>
        <v>Bregt Joosten</v>
      </c>
      <c r="H24" s="167" t="s">
        <v>4</v>
      </c>
      <c r="I24" s="166" t="s">
        <v>2</v>
      </c>
      <c r="J24" s="167" t="str">
        <f t="shared" si="5"/>
        <v>Lander Moens</v>
      </c>
      <c r="K24" s="82">
        <v>11</v>
      </c>
      <c r="L24" s="87">
        <v>7</v>
      </c>
      <c r="M24" s="131">
        <v>11</v>
      </c>
      <c r="N24" s="87">
        <v>2</v>
      </c>
      <c r="O24" s="131">
        <v>11</v>
      </c>
      <c r="P24" s="87">
        <v>8</v>
      </c>
      <c r="Q24" s="131"/>
      <c r="R24" s="87"/>
      <c r="S24" s="131"/>
      <c r="T24" s="84"/>
      <c r="U24" s="166">
        <f t="shared" si="6"/>
        <v>3</v>
      </c>
      <c r="V24" s="168">
        <f t="shared" si="7"/>
        <v>0</v>
      </c>
      <c r="W24" s="72" t="str">
        <f t="shared" si="8"/>
        <v>E</v>
      </c>
      <c r="X24" s="72" t="str">
        <f t="shared" si="9"/>
        <v>D</v>
      </c>
    </row>
    <row r="25" spans="1:25" x14ac:dyDescent="0.25">
      <c r="A25" s="66">
        <v>24</v>
      </c>
      <c r="B25" s="135" t="s">
        <v>67</v>
      </c>
      <c r="C25" s="178">
        <v>0.63194444444444442</v>
      </c>
      <c r="D25" s="133" t="s">
        <v>1</v>
      </c>
      <c r="E25" s="133" t="str">
        <f t="shared" si="3"/>
        <v>Remi Chambet-Weil</v>
      </c>
      <c r="F25" s="133" t="s">
        <v>8</v>
      </c>
      <c r="G25" s="133" t="str">
        <f t="shared" si="4"/>
        <v>Joey Smith</v>
      </c>
      <c r="H25" s="133" t="s">
        <v>7</v>
      </c>
      <c r="I25" s="166" t="s">
        <v>6</v>
      </c>
      <c r="J25" s="133" t="str">
        <f t="shared" si="5"/>
        <v>Tom Vandewalle</v>
      </c>
      <c r="K25" s="82">
        <v>11</v>
      </c>
      <c r="L25" s="87">
        <v>1</v>
      </c>
      <c r="M25" s="131">
        <v>11</v>
      </c>
      <c r="N25" s="87">
        <v>9</v>
      </c>
      <c r="O25" s="131">
        <v>11</v>
      </c>
      <c r="P25" s="87">
        <v>8</v>
      </c>
      <c r="Q25" s="131"/>
      <c r="R25" s="87"/>
      <c r="S25" s="131"/>
      <c r="T25" s="84"/>
      <c r="U25" s="135">
        <f t="shared" si="6"/>
        <v>3</v>
      </c>
      <c r="V25" s="134">
        <f t="shared" si="7"/>
        <v>0</v>
      </c>
      <c r="W25" s="66" t="str">
        <f t="shared" si="8"/>
        <v>A</v>
      </c>
      <c r="X25" s="66" t="str">
        <f t="shared" si="9"/>
        <v>G</v>
      </c>
    </row>
    <row r="26" spans="1:25" x14ac:dyDescent="0.25">
      <c r="A26" s="66">
        <v>23</v>
      </c>
      <c r="B26" s="135" t="s">
        <v>67</v>
      </c>
      <c r="C26" s="178">
        <v>0.64930555555555558</v>
      </c>
      <c r="D26" s="133" t="s">
        <v>2</v>
      </c>
      <c r="E26" s="133" t="str">
        <f t="shared" si="3"/>
        <v>Lander Moens</v>
      </c>
      <c r="F26" s="133" t="s">
        <v>8</v>
      </c>
      <c r="G26" s="133" t="str">
        <f t="shared" si="4"/>
        <v>Tom Vandewalle</v>
      </c>
      <c r="H26" s="133" t="s">
        <v>6</v>
      </c>
      <c r="I26" s="166" t="s">
        <v>1</v>
      </c>
      <c r="J26" s="133" t="str">
        <f t="shared" si="5"/>
        <v>Remi Chambet-Weil</v>
      </c>
      <c r="K26" s="82">
        <v>11</v>
      </c>
      <c r="L26" s="87">
        <v>8</v>
      </c>
      <c r="M26" s="131">
        <v>11</v>
      </c>
      <c r="N26" s="87">
        <v>6</v>
      </c>
      <c r="O26" s="131">
        <v>11</v>
      </c>
      <c r="P26" s="87">
        <v>6</v>
      </c>
      <c r="Q26" s="131"/>
      <c r="R26" s="87"/>
      <c r="S26" s="131"/>
      <c r="T26" s="84"/>
      <c r="U26" s="135">
        <f t="shared" si="6"/>
        <v>3</v>
      </c>
      <c r="V26" s="134">
        <f t="shared" si="7"/>
        <v>0</v>
      </c>
      <c r="W26" s="66" t="str">
        <f t="shared" si="8"/>
        <v>B</v>
      </c>
      <c r="X26" s="66" t="str">
        <f t="shared" si="9"/>
        <v>F</v>
      </c>
    </row>
    <row r="27" spans="1:25" s="94" customFormat="1" x14ac:dyDescent="0.25">
      <c r="A27" s="72">
        <v>24</v>
      </c>
      <c r="B27" s="166" t="s">
        <v>67</v>
      </c>
      <c r="C27" s="178">
        <v>0.64930555555555558</v>
      </c>
      <c r="D27" s="167" t="s">
        <v>3</v>
      </c>
      <c r="E27" s="167" t="str">
        <f t="shared" si="3"/>
        <v>Emils Grundizs</v>
      </c>
      <c r="F27" s="167" t="s">
        <v>8</v>
      </c>
      <c r="G27" s="167" t="str">
        <f t="shared" si="4"/>
        <v>Rune Coussee</v>
      </c>
      <c r="H27" s="167" t="s">
        <v>5</v>
      </c>
      <c r="I27" s="166" t="s">
        <v>7</v>
      </c>
      <c r="J27" s="167" t="str">
        <f t="shared" si="5"/>
        <v>Joey Smith</v>
      </c>
      <c r="K27" s="82">
        <v>11</v>
      </c>
      <c r="L27" s="87">
        <v>2</v>
      </c>
      <c r="M27" s="131">
        <v>11</v>
      </c>
      <c r="N27" s="87">
        <v>6</v>
      </c>
      <c r="O27" s="131">
        <v>8</v>
      </c>
      <c r="P27" s="87">
        <v>11</v>
      </c>
      <c r="Q27" s="131">
        <v>11</v>
      </c>
      <c r="R27" s="87">
        <v>7</v>
      </c>
      <c r="S27" s="131"/>
      <c r="T27" s="84"/>
      <c r="U27" s="166">
        <f t="shared" si="6"/>
        <v>3</v>
      </c>
      <c r="V27" s="168">
        <f t="shared" si="7"/>
        <v>1</v>
      </c>
      <c r="W27" s="72" t="str">
        <f t="shared" si="8"/>
        <v>C</v>
      </c>
      <c r="X27" s="72" t="str">
        <f t="shared" si="9"/>
        <v>E</v>
      </c>
    </row>
    <row r="28" spans="1:25" x14ac:dyDescent="0.25">
      <c r="A28" s="66">
        <v>23</v>
      </c>
      <c r="B28" s="135" t="s">
        <v>67</v>
      </c>
      <c r="C28" s="178">
        <v>0.66666666666666663</v>
      </c>
      <c r="D28" s="133" t="s">
        <v>4</v>
      </c>
      <c r="E28" s="133" t="str">
        <f t="shared" si="3"/>
        <v>Bregt Joosten</v>
      </c>
      <c r="F28" s="133" t="s">
        <v>8</v>
      </c>
      <c r="G28" s="133" t="str">
        <f t="shared" si="4"/>
        <v>Lander Moens</v>
      </c>
      <c r="H28" s="133" t="s">
        <v>2</v>
      </c>
      <c r="I28" s="166" t="s">
        <v>3</v>
      </c>
      <c r="J28" s="133" t="str">
        <f t="shared" si="5"/>
        <v>Emils Grundizs</v>
      </c>
      <c r="K28" s="82">
        <v>4</v>
      </c>
      <c r="L28" s="87">
        <v>11</v>
      </c>
      <c r="M28" s="131">
        <v>6</v>
      </c>
      <c r="N28" s="87">
        <v>11</v>
      </c>
      <c r="O28" s="131">
        <v>2</v>
      </c>
      <c r="P28" s="87">
        <v>11</v>
      </c>
      <c r="Q28" s="131"/>
      <c r="R28" s="87"/>
      <c r="S28" s="131"/>
      <c r="T28" s="84"/>
      <c r="U28" s="135">
        <f t="shared" si="6"/>
        <v>0</v>
      </c>
      <c r="V28" s="134">
        <f t="shared" si="7"/>
        <v>3</v>
      </c>
      <c r="W28" s="66" t="str">
        <f t="shared" si="8"/>
        <v>B</v>
      </c>
      <c r="X28" s="66" t="str">
        <f t="shared" si="9"/>
        <v>D</v>
      </c>
    </row>
    <row r="29" spans="1:25" x14ac:dyDescent="0.25">
      <c r="A29" s="66">
        <v>24</v>
      </c>
      <c r="B29" s="135" t="s">
        <v>67</v>
      </c>
      <c r="C29" s="178">
        <v>0.66666666666666663</v>
      </c>
      <c r="D29" s="133" t="s">
        <v>6</v>
      </c>
      <c r="E29" s="133" t="str">
        <f t="shared" si="3"/>
        <v>Tom Vandewalle</v>
      </c>
      <c r="F29" s="133" t="s">
        <v>8</v>
      </c>
      <c r="G29" s="133" t="str">
        <f t="shared" si="4"/>
        <v>Joey Smith</v>
      </c>
      <c r="H29" s="133" t="s">
        <v>7</v>
      </c>
      <c r="I29" s="166" t="s">
        <v>5</v>
      </c>
      <c r="J29" s="133" t="str">
        <f t="shared" si="5"/>
        <v>Rune Coussee</v>
      </c>
      <c r="K29" s="82">
        <v>12</v>
      </c>
      <c r="L29" s="87">
        <v>10</v>
      </c>
      <c r="M29" s="131">
        <v>8</v>
      </c>
      <c r="N29" s="87">
        <v>11</v>
      </c>
      <c r="O29" s="131">
        <v>6</v>
      </c>
      <c r="P29" s="87">
        <v>11</v>
      </c>
      <c r="Q29" s="131">
        <v>6</v>
      </c>
      <c r="R29" s="87">
        <v>11</v>
      </c>
      <c r="S29" s="131"/>
      <c r="T29" s="84"/>
      <c r="U29" s="135">
        <f t="shared" si="6"/>
        <v>1</v>
      </c>
      <c r="V29" s="134">
        <f t="shared" si="7"/>
        <v>3</v>
      </c>
      <c r="W29" s="66" t="str">
        <f t="shared" si="8"/>
        <v>G</v>
      </c>
      <c r="X29" s="66" t="str">
        <f t="shared" si="9"/>
        <v>F</v>
      </c>
    </row>
    <row r="30" spans="1:25" x14ac:dyDescent="0.25">
      <c r="A30" s="66">
        <v>23</v>
      </c>
      <c r="B30" s="135" t="s">
        <v>67</v>
      </c>
      <c r="C30" s="178">
        <v>0.68402777777777779</v>
      </c>
      <c r="D30" s="133" t="s">
        <v>5</v>
      </c>
      <c r="E30" s="133" t="str">
        <f t="shared" si="3"/>
        <v>Rune Coussee</v>
      </c>
      <c r="F30" s="133" t="s">
        <v>8</v>
      </c>
      <c r="G30" s="133" t="str">
        <f t="shared" si="4"/>
        <v>Remi Chambet-Weil</v>
      </c>
      <c r="H30" s="133" t="s">
        <v>1</v>
      </c>
      <c r="I30" s="166" t="s">
        <v>2</v>
      </c>
      <c r="J30" s="133" t="str">
        <f t="shared" si="5"/>
        <v>Lander Moens</v>
      </c>
      <c r="K30" s="82">
        <v>8</v>
      </c>
      <c r="L30" s="87">
        <v>11</v>
      </c>
      <c r="M30" s="131">
        <v>4</v>
      </c>
      <c r="N30" s="87">
        <v>11</v>
      </c>
      <c r="O30" s="131">
        <v>9</v>
      </c>
      <c r="P30" s="87">
        <v>11</v>
      </c>
      <c r="Q30" s="131"/>
      <c r="R30" s="87"/>
      <c r="S30" s="131"/>
      <c r="T30" s="84"/>
      <c r="U30" s="135">
        <f t="shared" si="6"/>
        <v>0</v>
      </c>
      <c r="V30" s="134">
        <f t="shared" si="7"/>
        <v>3</v>
      </c>
      <c r="W30" s="66" t="str">
        <f t="shared" si="8"/>
        <v>A</v>
      </c>
      <c r="X30" s="66" t="str">
        <f t="shared" si="9"/>
        <v>E</v>
      </c>
      <c r="Y30" s="133"/>
    </row>
    <row r="31" spans="1:25" x14ac:dyDescent="0.25">
      <c r="A31" s="66">
        <v>24</v>
      </c>
      <c r="B31" s="135" t="s">
        <v>67</v>
      </c>
      <c r="C31" s="178">
        <v>0.68402777777777779</v>
      </c>
      <c r="D31" s="133" t="s">
        <v>7</v>
      </c>
      <c r="E31" s="133" t="str">
        <f t="shared" si="3"/>
        <v>Joey Smith</v>
      </c>
      <c r="F31" s="133" t="s">
        <v>8</v>
      </c>
      <c r="G31" s="133" t="str">
        <f t="shared" si="4"/>
        <v>Emils Grundizs</v>
      </c>
      <c r="H31" s="133" t="s">
        <v>3</v>
      </c>
      <c r="I31" s="166" t="s">
        <v>4</v>
      </c>
      <c r="J31" s="133" t="str">
        <f t="shared" si="5"/>
        <v>Bregt Joosten</v>
      </c>
      <c r="K31" s="82">
        <v>5</v>
      </c>
      <c r="L31" s="87">
        <v>11</v>
      </c>
      <c r="M31" s="131">
        <v>11</v>
      </c>
      <c r="N31" s="87">
        <v>9</v>
      </c>
      <c r="O31" s="131">
        <v>8</v>
      </c>
      <c r="P31" s="87">
        <v>11</v>
      </c>
      <c r="Q31" s="131">
        <v>7</v>
      </c>
      <c r="R31" s="87">
        <v>11</v>
      </c>
      <c r="S31" s="131"/>
      <c r="T31" s="84"/>
      <c r="U31" s="135">
        <f t="shared" si="6"/>
        <v>1</v>
      </c>
      <c r="V31" s="134">
        <f t="shared" si="7"/>
        <v>3</v>
      </c>
      <c r="W31" s="66" t="str">
        <f t="shared" si="8"/>
        <v>C</v>
      </c>
      <c r="X31" s="66" t="str">
        <f t="shared" si="9"/>
        <v>G</v>
      </c>
      <c r="Y31" s="133"/>
    </row>
    <row r="32" spans="1:25" x14ac:dyDescent="0.25">
      <c r="A32" s="66">
        <v>23</v>
      </c>
      <c r="B32" s="135" t="s">
        <v>67</v>
      </c>
      <c r="C32" s="178">
        <v>0.70138888888888884</v>
      </c>
      <c r="D32" s="133" t="s">
        <v>4</v>
      </c>
      <c r="E32" s="133" t="str">
        <f t="shared" si="3"/>
        <v>Bregt Joosten</v>
      </c>
      <c r="F32" s="133" t="s">
        <v>8</v>
      </c>
      <c r="G32" s="133" t="str">
        <f t="shared" si="4"/>
        <v>Tom Vandewalle</v>
      </c>
      <c r="H32" s="133" t="s">
        <v>6</v>
      </c>
      <c r="I32" s="166" t="s">
        <v>5</v>
      </c>
      <c r="J32" s="133" t="str">
        <f t="shared" si="5"/>
        <v>Rune Coussee</v>
      </c>
      <c r="K32" s="82">
        <v>8</v>
      </c>
      <c r="L32" s="87">
        <v>11</v>
      </c>
      <c r="M32" s="131">
        <v>9</v>
      </c>
      <c r="N32" s="87">
        <v>11</v>
      </c>
      <c r="O32" s="131">
        <v>5</v>
      </c>
      <c r="P32" s="87">
        <v>11</v>
      </c>
      <c r="Q32" s="131"/>
      <c r="R32" s="87"/>
      <c r="S32" s="131"/>
      <c r="T32" s="84"/>
      <c r="U32" s="135">
        <f t="shared" si="6"/>
        <v>0</v>
      </c>
      <c r="V32" s="134">
        <f t="shared" si="7"/>
        <v>3</v>
      </c>
      <c r="W32" s="66" t="str">
        <f t="shared" si="8"/>
        <v>F</v>
      </c>
      <c r="X32" s="66" t="str">
        <f t="shared" si="9"/>
        <v>D</v>
      </c>
      <c r="Y32" s="133"/>
    </row>
    <row r="33" spans="1:25" x14ac:dyDescent="0.25">
      <c r="A33" s="66">
        <v>24</v>
      </c>
      <c r="B33" s="135" t="s">
        <v>67</v>
      </c>
      <c r="C33" s="178">
        <v>0.70138888888888884</v>
      </c>
      <c r="D33" s="133" t="s">
        <v>1</v>
      </c>
      <c r="E33" s="133" t="str">
        <f t="shared" si="3"/>
        <v>Remi Chambet-Weil</v>
      </c>
      <c r="F33" s="133" t="s">
        <v>8</v>
      </c>
      <c r="G33" s="133" t="str">
        <f t="shared" si="4"/>
        <v>Lander Moens</v>
      </c>
      <c r="H33" s="133" t="s">
        <v>2</v>
      </c>
      <c r="I33" s="166" t="s">
        <v>7</v>
      </c>
      <c r="J33" s="133" t="str">
        <f t="shared" si="5"/>
        <v>Joey Smith</v>
      </c>
      <c r="K33" s="82">
        <v>11</v>
      </c>
      <c r="L33" s="87">
        <v>7</v>
      </c>
      <c r="M33" s="131">
        <v>13</v>
      </c>
      <c r="N33" s="87">
        <v>11</v>
      </c>
      <c r="O33" s="131">
        <v>11</v>
      </c>
      <c r="P33" s="87">
        <v>5</v>
      </c>
      <c r="Q33" s="131"/>
      <c r="R33" s="87"/>
      <c r="S33" s="131"/>
      <c r="T33" s="84"/>
      <c r="U33" s="135">
        <f t="shared" si="6"/>
        <v>3</v>
      </c>
      <c r="V33" s="134">
        <f t="shared" si="7"/>
        <v>0</v>
      </c>
      <c r="W33" s="66" t="str">
        <f t="shared" si="8"/>
        <v>A</v>
      </c>
      <c r="X33" s="66" t="str">
        <f t="shared" si="9"/>
        <v>B</v>
      </c>
      <c r="Y33" s="133"/>
    </row>
    <row r="34" spans="1:25" x14ac:dyDescent="0.25">
      <c r="A34" s="66">
        <v>23</v>
      </c>
      <c r="B34" s="135" t="s">
        <v>67</v>
      </c>
      <c r="C34" s="178">
        <v>0.71875</v>
      </c>
      <c r="D34" s="133" t="s">
        <v>6</v>
      </c>
      <c r="E34" s="133" t="str">
        <f t="shared" si="3"/>
        <v>Tom Vandewalle</v>
      </c>
      <c r="F34" s="133" t="s">
        <v>8</v>
      </c>
      <c r="G34" s="133" t="str">
        <f t="shared" si="4"/>
        <v>Rune Coussee</v>
      </c>
      <c r="H34" s="133" t="s">
        <v>5</v>
      </c>
      <c r="I34" s="166" t="s">
        <v>1</v>
      </c>
      <c r="J34" s="133" t="str">
        <f t="shared" si="5"/>
        <v>Remi Chambet-Weil</v>
      </c>
      <c r="K34" s="82">
        <v>8</v>
      </c>
      <c r="L34" s="87">
        <v>11</v>
      </c>
      <c r="M34" s="131">
        <v>3</v>
      </c>
      <c r="N34" s="87">
        <v>11</v>
      </c>
      <c r="O34" s="131">
        <v>11</v>
      </c>
      <c r="P34" s="87">
        <v>9</v>
      </c>
      <c r="Q34" s="131">
        <v>13</v>
      </c>
      <c r="R34" s="87">
        <v>11</v>
      </c>
      <c r="S34" s="131">
        <v>7</v>
      </c>
      <c r="T34" s="84">
        <v>11</v>
      </c>
      <c r="U34" s="135">
        <f t="shared" si="6"/>
        <v>2</v>
      </c>
      <c r="V34" s="134">
        <f t="shared" si="7"/>
        <v>3</v>
      </c>
      <c r="W34" s="66" t="str">
        <f t="shared" si="8"/>
        <v>E</v>
      </c>
      <c r="X34" s="66" t="str">
        <f t="shared" si="9"/>
        <v>F</v>
      </c>
      <c r="Y34" s="133"/>
    </row>
    <row r="35" spans="1:25" x14ac:dyDescent="0.25">
      <c r="A35" s="66">
        <v>24</v>
      </c>
      <c r="B35" s="135" t="s">
        <v>67</v>
      </c>
      <c r="C35" s="178">
        <v>0.71875</v>
      </c>
      <c r="D35" s="133" t="s">
        <v>7</v>
      </c>
      <c r="E35" s="133" t="str">
        <f t="shared" si="3"/>
        <v>Joey Smith</v>
      </c>
      <c r="F35" s="133" t="s">
        <v>8</v>
      </c>
      <c r="G35" s="133" t="str">
        <f t="shared" si="4"/>
        <v>Bregt Joosten</v>
      </c>
      <c r="H35" s="133" t="s">
        <v>4</v>
      </c>
      <c r="I35" s="166" t="s">
        <v>3</v>
      </c>
      <c r="J35" s="133" t="str">
        <f t="shared" si="5"/>
        <v>Emils Grundizs</v>
      </c>
      <c r="K35" s="82">
        <v>11</v>
      </c>
      <c r="L35" s="87">
        <v>6</v>
      </c>
      <c r="M35" s="131">
        <v>11</v>
      </c>
      <c r="N35" s="87">
        <v>8</v>
      </c>
      <c r="O35" s="131">
        <v>11</v>
      </c>
      <c r="P35" s="87">
        <v>7</v>
      </c>
      <c r="Q35" s="131"/>
      <c r="R35" s="87"/>
      <c r="S35" s="131"/>
      <c r="T35" s="84"/>
      <c r="U35" s="135">
        <f t="shared" si="6"/>
        <v>3</v>
      </c>
      <c r="V35" s="134">
        <f t="shared" si="7"/>
        <v>0</v>
      </c>
      <c r="W35" s="66" t="str">
        <f t="shared" si="8"/>
        <v>G</v>
      </c>
      <c r="X35" s="66" t="str">
        <f t="shared" si="9"/>
        <v>D</v>
      </c>
      <c r="Y35" s="133"/>
    </row>
    <row r="36" spans="1:25" ht="15.75" thickBot="1" x14ac:dyDescent="0.3">
      <c r="A36" s="67">
        <v>23</v>
      </c>
      <c r="B36" s="141" t="s">
        <v>67</v>
      </c>
      <c r="C36" s="179">
        <v>0.73611111111111116</v>
      </c>
      <c r="D36" s="142" t="s">
        <v>3</v>
      </c>
      <c r="E36" s="142" t="str">
        <f t="shared" si="3"/>
        <v>Emils Grundizs</v>
      </c>
      <c r="F36" s="142" t="s">
        <v>8</v>
      </c>
      <c r="G36" s="142" t="str">
        <f t="shared" si="4"/>
        <v>Remi Chambet-Weil</v>
      </c>
      <c r="H36" s="142" t="s">
        <v>1</v>
      </c>
      <c r="I36" s="169" t="s">
        <v>6</v>
      </c>
      <c r="J36" s="142" t="str">
        <f t="shared" si="5"/>
        <v>Tom Vandewalle</v>
      </c>
      <c r="K36" s="89">
        <v>7</v>
      </c>
      <c r="L36" s="88">
        <v>11</v>
      </c>
      <c r="M36" s="132">
        <v>8</v>
      </c>
      <c r="N36" s="88">
        <v>11</v>
      </c>
      <c r="O36" s="132">
        <v>5</v>
      </c>
      <c r="P36" s="88">
        <v>11</v>
      </c>
      <c r="Q36" s="132"/>
      <c r="R36" s="88"/>
      <c r="S36" s="132"/>
      <c r="T36" s="90"/>
      <c r="U36" s="141">
        <f t="shared" si="6"/>
        <v>0</v>
      </c>
      <c r="V36" s="143">
        <f t="shared" si="7"/>
        <v>3</v>
      </c>
      <c r="W36" s="67" t="str">
        <f t="shared" si="8"/>
        <v>A</v>
      </c>
      <c r="X36" s="67" t="str">
        <f t="shared" si="9"/>
        <v>C</v>
      </c>
      <c r="Y36" s="133"/>
    </row>
    <row r="38" spans="1:25" x14ac:dyDescent="0.25"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</row>
    <row r="39" spans="1:25" x14ac:dyDescent="0.25"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</row>
    <row r="40" spans="1:25" x14ac:dyDescent="0.25"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</row>
    <row r="41" spans="1:25" x14ac:dyDescent="0.25"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</row>
    <row r="42" spans="1:25" x14ac:dyDescent="0.25"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</row>
    <row r="43" spans="1:25" x14ac:dyDescent="0.25"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5" x14ac:dyDescent="0.25"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</row>
    <row r="45" spans="1:25" x14ac:dyDescent="0.25"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</row>
    <row r="46" spans="1:25" x14ac:dyDescent="0.25"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</sheetData>
  <mergeCells count="52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Q9:X9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B11:E11"/>
    <mergeCell ref="F11:G11"/>
    <mergeCell ref="H11:I11"/>
    <mergeCell ref="O11:P11"/>
    <mergeCell ref="Q11:X11"/>
    <mergeCell ref="A14:H14"/>
    <mergeCell ref="S15:T15"/>
    <mergeCell ref="U15:V15"/>
    <mergeCell ref="D15:H15"/>
    <mergeCell ref="I15:J15"/>
    <mergeCell ref="K15:L15"/>
    <mergeCell ref="M15:N15"/>
    <mergeCell ref="O15:P15"/>
    <mergeCell ref="Q15:R15"/>
  </mergeCells>
  <pageMargins left="0.7" right="0.7" top="0.7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tabColor rgb="FFFFFF00"/>
    <pageSetUpPr fitToPage="1"/>
  </sheetPr>
  <dimension ref="A1:Y46"/>
  <sheetViews>
    <sheetView workbookViewId="0">
      <selection activeCell="O9" sqref="O9:P9"/>
    </sheetView>
  </sheetViews>
  <sheetFormatPr defaultColWidth="9" defaultRowHeight="15" x14ac:dyDescent="0.25"/>
  <cols>
    <col min="1" max="2" width="5.140625" style="2" customWidth="1"/>
    <col min="3" max="3" width="8" style="2" customWidth="1"/>
    <col min="4" max="4" width="4.5703125" style="2" customWidth="1"/>
    <col min="5" max="5" width="20.7109375" style="2" customWidth="1"/>
    <col min="6" max="6" width="4.5703125" style="2" customWidth="1"/>
    <col min="7" max="7" width="20.7109375" style="2" customWidth="1"/>
    <col min="8" max="9" width="4.5703125" style="2" customWidth="1"/>
    <col min="10" max="10" width="20.7109375" style="2" customWidth="1"/>
    <col min="11" max="20" width="4.28515625" style="2" customWidth="1"/>
    <col min="21" max="22" width="5.7109375" style="2" customWidth="1"/>
    <col min="23" max="23" width="5.85546875" style="2" customWidth="1"/>
    <col min="24" max="24" width="5.85546875" style="1" customWidth="1"/>
    <col min="25" max="16384" width="9" style="1"/>
  </cols>
  <sheetData>
    <row r="1" spans="1:25" ht="31.5" x14ac:dyDescent="0.5">
      <c r="A1" s="244" t="s">
        <v>161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</row>
    <row r="2" spans="1:25" ht="18.75" customHeight="1" thickBot="1" x14ac:dyDescent="0.55000000000000004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5" s="12" customFormat="1" ht="19.5" thickBot="1" x14ac:dyDescent="0.35">
      <c r="A3" s="245" t="s">
        <v>63</v>
      </c>
      <c r="B3" s="246"/>
      <c r="C3" s="246"/>
      <c r="D3" s="246"/>
      <c r="E3" s="246"/>
      <c r="F3" s="246"/>
      <c r="G3" s="246"/>
      <c r="H3" s="246"/>
      <c r="I3" s="247"/>
      <c r="J3" s="11"/>
      <c r="K3" s="248" t="s">
        <v>64</v>
      </c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50"/>
    </row>
    <row r="4" spans="1:25" ht="15.75" thickBot="1" x14ac:dyDescent="0.3">
      <c r="A4" s="13" t="s">
        <v>0</v>
      </c>
      <c r="B4" s="239" t="s">
        <v>47</v>
      </c>
      <c r="C4" s="240"/>
      <c r="D4" s="240"/>
      <c r="E4" s="241"/>
      <c r="F4" s="242" t="s">
        <v>41</v>
      </c>
      <c r="G4" s="243"/>
      <c r="H4" s="239" t="s">
        <v>44</v>
      </c>
      <c r="I4" s="241"/>
      <c r="J4" s="50"/>
      <c r="K4" s="3" t="s">
        <v>59</v>
      </c>
      <c r="L4" s="3" t="s">
        <v>60</v>
      </c>
      <c r="M4" s="3" t="s">
        <v>61</v>
      </c>
      <c r="N4" s="3" t="s">
        <v>62</v>
      </c>
      <c r="O4" s="256" t="s">
        <v>45</v>
      </c>
      <c r="P4" s="257"/>
      <c r="Q4" s="251" t="s">
        <v>47</v>
      </c>
      <c r="R4" s="252"/>
      <c r="S4" s="252"/>
      <c r="T4" s="252"/>
      <c r="U4" s="252"/>
      <c r="V4" s="252"/>
      <c r="W4" s="252"/>
      <c r="X4" s="253"/>
    </row>
    <row r="5" spans="1:25" ht="15.75" thickBot="1" x14ac:dyDescent="0.3">
      <c r="A5" s="15" t="s">
        <v>1</v>
      </c>
      <c r="B5" s="259" t="s">
        <v>86</v>
      </c>
      <c r="C5" s="237"/>
      <c r="D5" s="237"/>
      <c r="E5" s="237"/>
      <c r="F5" s="237" t="s">
        <v>138</v>
      </c>
      <c r="G5" s="237"/>
      <c r="H5" s="237">
        <v>2008</v>
      </c>
      <c r="I5" s="238"/>
      <c r="J5" s="50"/>
      <c r="K5" s="57">
        <f>COUNTIF($W$16:$W$36,A5)</f>
        <v>5</v>
      </c>
      <c r="L5" s="48">
        <f>COUNTIF($X$16:$X$36,A5)</f>
        <v>1</v>
      </c>
      <c r="M5" s="55">
        <v>3</v>
      </c>
      <c r="N5" s="55">
        <v>0</v>
      </c>
      <c r="O5" s="258">
        <v>1</v>
      </c>
      <c r="P5" s="258"/>
      <c r="Q5" s="254" t="str">
        <f>B5</f>
        <v>Luca Trascu</v>
      </c>
      <c r="R5" s="254"/>
      <c r="S5" s="254"/>
      <c r="T5" s="254"/>
      <c r="U5" s="254"/>
      <c r="V5" s="254"/>
      <c r="W5" s="254"/>
      <c r="X5" s="255"/>
    </row>
    <row r="6" spans="1:25" ht="15.75" thickBot="1" x14ac:dyDescent="0.3">
      <c r="A6" s="15" t="s">
        <v>2</v>
      </c>
      <c r="B6" s="233" t="s">
        <v>72</v>
      </c>
      <c r="C6" s="230"/>
      <c r="D6" s="230"/>
      <c r="E6" s="230"/>
      <c r="F6" s="230" t="s">
        <v>153</v>
      </c>
      <c r="G6" s="230"/>
      <c r="H6" s="230">
        <v>2005</v>
      </c>
      <c r="I6" s="232"/>
      <c r="J6" s="50"/>
      <c r="K6" s="58">
        <f t="shared" ref="K6:K11" si="0">COUNTIF($W$16:$W$36,A6)</f>
        <v>4</v>
      </c>
      <c r="L6" s="50">
        <f t="shared" ref="L6:L11" si="1">COUNTIF($X$16:$X$36,A6)</f>
        <v>2</v>
      </c>
      <c r="M6" s="56">
        <v>1</v>
      </c>
      <c r="N6" s="56">
        <v>3</v>
      </c>
      <c r="O6" s="236">
        <v>4</v>
      </c>
      <c r="P6" s="236"/>
      <c r="Q6" s="234" t="str">
        <f t="shared" ref="Q6:Q11" si="2">B6</f>
        <v>Luuk Houtgast</v>
      </c>
      <c r="R6" s="234"/>
      <c r="S6" s="234"/>
      <c r="T6" s="234"/>
      <c r="U6" s="234"/>
      <c r="V6" s="234"/>
      <c r="W6" s="234"/>
      <c r="X6" s="235"/>
    </row>
    <row r="7" spans="1:25" ht="15.75" thickBot="1" x14ac:dyDescent="0.3">
      <c r="A7" s="15" t="s">
        <v>3</v>
      </c>
      <c r="B7" s="233" t="s">
        <v>178</v>
      </c>
      <c r="C7" s="230"/>
      <c r="D7" s="230"/>
      <c r="E7" s="230"/>
      <c r="F7" s="230" t="s">
        <v>139</v>
      </c>
      <c r="G7" s="230"/>
      <c r="H7" s="230">
        <v>2006</v>
      </c>
      <c r="I7" s="232"/>
      <c r="J7" s="50"/>
      <c r="K7" s="58">
        <f t="shared" si="0"/>
        <v>5</v>
      </c>
      <c r="L7" s="50">
        <f t="shared" si="1"/>
        <v>1</v>
      </c>
      <c r="M7" s="56">
        <v>0</v>
      </c>
      <c r="N7" s="56">
        <v>3</v>
      </c>
      <c r="O7" s="236">
        <v>2</v>
      </c>
      <c r="P7" s="236"/>
      <c r="Q7" s="234" t="str">
        <f t="shared" si="2"/>
        <v>Gene Wanz</v>
      </c>
      <c r="R7" s="234"/>
      <c r="S7" s="234"/>
      <c r="T7" s="234"/>
      <c r="U7" s="234"/>
      <c r="V7" s="234"/>
      <c r="W7" s="234"/>
      <c r="X7" s="235"/>
    </row>
    <row r="8" spans="1:25" ht="15.75" thickBot="1" x14ac:dyDescent="0.3">
      <c r="A8" s="15" t="s">
        <v>4</v>
      </c>
      <c r="B8" s="233" t="s">
        <v>16</v>
      </c>
      <c r="C8" s="230"/>
      <c r="D8" s="230"/>
      <c r="E8" s="230"/>
      <c r="F8" s="230" t="s">
        <v>68</v>
      </c>
      <c r="G8" s="230"/>
      <c r="H8" s="230">
        <v>2006</v>
      </c>
      <c r="I8" s="232"/>
      <c r="J8" s="50"/>
      <c r="K8" s="58">
        <f t="shared" si="0"/>
        <v>4</v>
      </c>
      <c r="L8" s="50">
        <f t="shared" si="1"/>
        <v>2</v>
      </c>
      <c r="M8" s="56">
        <v>3</v>
      </c>
      <c r="N8" s="56">
        <v>1</v>
      </c>
      <c r="O8" s="236">
        <v>3</v>
      </c>
      <c r="P8" s="236"/>
      <c r="Q8" s="234" t="str">
        <f t="shared" si="2"/>
        <v>Pepijn Surmont</v>
      </c>
      <c r="R8" s="234"/>
      <c r="S8" s="234"/>
      <c r="T8" s="234"/>
      <c r="U8" s="234"/>
      <c r="V8" s="234"/>
      <c r="W8" s="234"/>
      <c r="X8" s="235"/>
    </row>
    <row r="9" spans="1:25" ht="15.75" thickBot="1" x14ac:dyDescent="0.3">
      <c r="A9" s="15" t="s">
        <v>5</v>
      </c>
      <c r="B9" s="233" t="s">
        <v>106</v>
      </c>
      <c r="C9" s="230"/>
      <c r="D9" s="230"/>
      <c r="E9" s="230"/>
      <c r="F9" s="230" t="s">
        <v>43</v>
      </c>
      <c r="G9" s="230"/>
      <c r="H9" s="230">
        <v>2005</v>
      </c>
      <c r="I9" s="232"/>
      <c r="J9" s="50"/>
      <c r="K9" s="58">
        <f t="shared" si="0"/>
        <v>0</v>
      </c>
      <c r="L9" s="50">
        <f t="shared" si="1"/>
        <v>6</v>
      </c>
      <c r="M9" s="56"/>
      <c r="N9" s="56"/>
      <c r="O9" s="236">
        <v>7</v>
      </c>
      <c r="P9" s="236"/>
      <c r="Q9" s="234" t="str">
        <f t="shared" si="2"/>
        <v>Mauro Janssen</v>
      </c>
      <c r="R9" s="234"/>
      <c r="S9" s="234"/>
      <c r="T9" s="234"/>
      <c r="U9" s="234"/>
      <c r="V9" s="234"/>
      <c r="W9" s="234"/>
      <c r="X9" s="235"/>
    </row>
    <row r="10" spans="1:25" ht="15.75" thickBot="1" x14ac:dyDescent="0.3">
      <c r="A10" s="15" t="s">
        <v>6</v>
      </c>
      <c r="B10" s="233" t="s">
        <v>28</v>
      </c>
      <c r="C10" s="230"/>
      <c r="D10" s="230"/>
      <c r="E10" s="230"/>
      <c r="F10" s="230" t="s">
        <v>159</v>
      </c>
      <c r="G10" s="230"/>
      <c r="H10" s="230">
        <v>2006</v>
      </c>
      <c r="I10" s="232"/>
      <c r="J10" s="50"/>
      <c r="K10" s="58">
        <f>COUNTIF($W$16:$W$36,A10)</f>
        <v>1</v>
      </c>
      <c r="L10" s="50">
        <f>COUNTIF($X$16:$X$36,A10)</f>
        <v>5</v>
      </c>
      <c r="M10" s="56"/>
      <c r="N10" s="56"/>
      <c r="O10" s="236">
        <v>6</v>
      </c>
      <c r="P10" s="236"/>
      <c r="Q10" s="234" t="str">
        <f>B10</f>
        <v>Arthur Martin</v>
      </c>
      <c r="R10" s="234"/>
      <c r="S10" s="234"/>
      <c r="T10" s="234"/>
      <c r="U10" s="234"/>
      <c r="V10" s="234"/>
      <c r="W10" s="234"/>
      <c r="X10" s="235"/>
    </row>
    <row r="11" spans="1:25" ht="15.75" thickBot="1" x14ac:dyDescent="0.3">
      <c r="A11" s="15" t="s">
        <v>7</v>
      </c>
      <c r="B11" s="260" t="s">
        <v>94</v>
      </c>
      <c r="C11" s="231"/>
      <c r="D11" s="231"/>
      <c r="E11" s="231"/>
      <c r="F11" s="231" t="s">
        <v>152</v>
      </c>
      <c r="G11" s="231"/>
      <c r="H11" s="231">
        <v>2006</v>
      </c>
      <c r="I11" s="261"/>
      <c r="J11" s="50"/>
      <c r="K11" s="54">
        <f t="shared" si="0"/>
        <v>2</v>
      </c>
      <c r="L11" s="45">
        <f t="shared" si="1"/>
        <v>4</v>
      </c>
      <c r="M11" s="52"/>
      <c r="N11" s="52"/>
      <c r="O11" s="262">
        <v>5</v>
      </c>
      <c r="P11" s="262"/>
      <c r="Q11" s="263" t="str">
        <f t="shared" si="2"/>
        <v>Ben Watson</v>
      </c>
      <c r="R11" s="263"/>
      <c r="S11" s="263"/>
      <c r="T11" s="263"/>
      <c r="U11" s="263"/>
      <c r="V11" s="263"/>
      <c r="W11" s="263"/>
      <c r="X11" s="264"/>
      <c r="Y11" s="4"/>
    </row>
    <row r="12" spans="1:25" x14ac:dyDescent="0.25">
      <c r="A12" s="1"/>
      <c r="B12" s="1"/>
      <c r="C12" s="1"/>
      <c r="E12" s="1"/>
      <c r="F12" s="1"/>
      <c r="G12" s="1"/>
      <c r="H12" s="1"/>
      <c r="I12" s="1"/>
      <c r="J12" s="1"/>
      <c r="K12" s="1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4"/>
    </row>
    <row r="13" spans="1:25" ht="15.75" thickBot="1" x14ac:dyDescent="0.3">
      <c r="A13" s="1"/>
      <c r="B13" s="1"/>
      <c r="C13" s="1"/>
      <c r="E13" s="1"/>
      <c r="F13" s="1"/>
      <c r="G13" s="1"/>
      <c r="H13" s="1"/>
      <c r="I13" s="1"/>
      <c r="J13" s="1"/>
      <c r="K13" s="1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4"/>
    </row>
    <row r="14" spans="1:25" ht="15.75" thickBot="1" x14ac:dyDescent="0.3">
      <c r="A14" s="224" t="s">
        <v>65</v>
      </c>
      <c r="B14" s="225"/>
      <c r="C14" s="225"/>
      <c r="D14" s="225"/>
      <c r="E14" s="225"/>
      <c r="F14" s="225"/>
      <c r="G14" s="225"/>
      <c r="H14" s="226"/>
      <c r="I14" s="1"/>
      <c r="J14" s="1"/>
      <c r="K14" s="1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5" ht="15.75" thickBot="1" x14ac:dyDescent="0.3">
      <c r="A15" s="14" t="s">
        <v>46</v>
      </c>
      <c r="B15" s="47" t="s">
        <v>48</v>
      </c>
      <c r="C15" s="14" t="s">
        <v>42</v>
      </c>
      <c r="D15" s="227" t="s">
        <v>52</v>
      </c>
      <c r="E15" s="227"/>
      <c r="F15" s="227"/>
      <c r="G15" s="227"/>
      <c r="H15" s="227"/>
      <c r="I15" s="228" t="s">
        <v>53</v>
      </c>
      <c r="J15" s="227"/>
      <c r="K15" s="224" t="s">
        <v>54</v>
      </c>
      <c r="L15" s="229"/>
      <c r="M15" s="225" t="s">
        <v>55</v>
      </c>
      <c r="N15" s="229"/>
      <c r="O15" s="225" t="s">
        <v>56</v>
      </c>
      <c r="P15" s="229"/>
      <c r="Q15" s="225" t="s">
        <v>57</v>
      </c>
      <c r="R15" s="229"/>
      <c r="S15" s="225" t="s">
        <v>58</v>
      </c>
      <c r="T15" s="226"/>
      <c r="U15" s="224" t="s">
        <v>51</v>
      </c>
      <c r="V15" s="225"/>
      <c r="W15" s="14" t="s">
        <v>49</v>
      </c>
      <c r="X15" s="14" t="s">
        <v>50</v>
      </c>
    </row>
    <row r="16" spans="1:25" x14ac:dyDescent="0.25">
      <c r="A16" s="5">
        <v>25</v>
      </c>
      <c r="B16" s="57" t="s">
        <v>67</v>
      </c>
      <c r="C16" s="177">
        <v>0.5625</v>
      </c>
      <c r="D16" s="48" t="s">
        <v>2</v>
      </c>
      <c r="E16" s="48" t="str">
        <f>VLOOKUP(D16,$A$5:$I$11,2)</f>
        <v>Luuk Houtgast</v>
      </c>
      <c r="F16" s="48" t="s">
        <v>8</v>
      </c>
      <c r="G16" s="48" t="str">
        <f>VLOOKUP(H16,$A$5:$I$11,2)</f>
        <v>Mauro Janssen</v>
      </c>
      <c r="H16" s="48" t="s">
        <v>5</v>
      </c>
      <c r="I16" s="10" t="s">
        <v>6</v>
      </c>
      <c r="J16" s="48" t="str">
        <f>VLOOKUP(I16,$A$5:$I$11,2)</f>
        <v>Arthur Martin</v>
      </c>
      <c r="K16" s="30">
        <v>11</v>
      </c>
      <c r="L16" s="34">
        <v>2</v>
      </c>
      <c r="M16" s="55">
        <v>11</v>
      </c>
      <c r="N16" s="34">
        <v>7</v>
      </c>
      <c r="O16" s="55">
        <v>11</v>
      </c>
      <c r="P16" s="34">
        <v>3</v>
      </c>
      <c r="Q16" s="55"/>
      <c r="R16" s="34"/>
      <c r="S16" s="55"/>
      <c r="T16" s="32"/>
      <c r="U16" s="57">
        <f>IF(K16&gt;L16, 1, 0) + IF(M16&gt;N16, 1, 0) + IF(O16&gt;P16, 1, 0) + IF(Q16&gt;R16, 1, 0) + IF(S16&gt;T16, 1, 0)</f>
        <v>3</v>
      </c>
      <c r="V16" s="49">
        <f>IF(K16&lt;L16, 1, 0) + IF(M16&lt;N16, 1, 0) + IF(O16&lt;P16, 1, 0) + IF(Q16&lt;R16, 1, 0) + IF(S16&lt;T16, 1, 0)</f>
        <v>0</v>
      </c>
      <c r="W16" s="6" t="str">
        <f>IF(U16&gt;V16,D16,IF(U16&lt;V16,H16,""))</f>
        <v>B</v>
      </c>
      <c r="X16" s="5" t="str">
        <f>IF(U16&gt;V16,H16,IF(U16&lt;V16,D16,""))</f>
        <v>E</v>
      </c>
    </row>
    <row r="17" spans="1:25" s="94" customFormat="1" x14ac:dyDescent="0.25">
      <c r="A17" s="72">
        <v>26</v>
      </c>
      <c r="B17" s="68" t="s">
        <v>67</v>
      </c>
      <c r="C17" s="178">
        <v>0.5625</v>
      </c>
      <c r="D17" s="70" t="s">
        <v>3</v>
      </c>
      <c r="E17" s="70" t="str">
        <f t="shared" ref="E17:E36" si="3">VLOOKUP(D17,$A$5:$I$11,2)</f>
        <v>Gene Wanz</v>
      </c>
      <c r="F17" s="70" t="s">
        <v>8</v>
      </c>
      <c r="G17" s="70" t="str">
        <f t="shared" ref="G17:G36" si="4">VLOOKUP(H17,$A$5:$I$11,2)</f>
        <v>Pepijn Surmont</v>
      </c>
      <c r="H17" s="70" t="s">
        <v>4</v>
      </c>
      <c r="I17" s="68" t="s">
        <v>1</v>
      </c>
      <c r="J17" s="70" t="str">
        <f t="shared" ref="J17:J36" si="5">VLOOKUP(I17,$A$5:$I$11,2)</f>
        <v>Luca Trascu</v>
      </c>
      <c r="K17" s="82">
        <v>13</v>
      </c>
      <c r="L17" s="87">
        <v>11</v>
      </c>
      <c r="M17" s="86">
        <v>11</v>
      </c>
      <c r="N17" s="87">
        <v>6</v>
      </c>
      <c r="O17" s="86">
        <v>11</v>
      </c>
      <c r="P17" s="87">
        <v>9</v>
      </c>
      <c r="Q17" s="86"/>
      <c r="R17" s="87"/>
      <c r="S17" s="86"/>
      <c r="T17" s="84"/>
      <c r="U17" s="68">
        <f t="shared" ref="U17:U36" si="6">IF(K17&gt;L17, 1, 0) + IF(M17&gt;N17, 1, 0) + IF(O17&gt;P17, 1, 0) + IF(Q17&gt;R17, 1, 0) + IF(S17&gt;T17, 1, 0)</f>
        <v>3</v>
      </c>
      <c r="V17" s="69">
        <f t="shared" ref="V17:V36" si="7">IF(K17&lt;L17, 1, 0) + IF(M17&lt;N17, 1, 0) + IF(O17&lt;P17, 1, 0) + IF(Q17&lt;R17, 1, 0) + IF(S17&lt;T17, 1, 0)</f>
        <v>0</v>
      </c>
      <c r="W17" s="72" t="str">
        <f t="shared" ref="W17:W36" si="8">IF(U17&gt;V17,D17,IF(U17&lt;V17,H17,""))</f>
        <v>C</v>
      </c>
      <c r="X17" s="72" t="str">
        <f t="shared" ref="X17:X36" si="9">IF(U17&gt;V17,H17,IF(U17&lt;V17,D17,""))</f>
        <v>D</v>
      </c>
    </row>
    <row r="18" spans="1:25" x14ac:dyDescent="0.25">
      <c r="A18" s="6">
        <v>25</v>
      </c>
      <c r="B18" s="58" t="s">
        <v>67</v>
      </c>
      <c r="C18" s="178">
        <v>0.57986111111111105</v>
      </c>
      <c r="D18" s="50" t="s">
        <v>1</v>
      </c>
      <c r="E18" s="50" t="str">
        <f t="shared" si="3"/>
        <v>Luca Trascu</v>
      </c>
      <c r="F18" s="50" t="s">
        <v>8</v>
      </c>
      <c r="G18" s="50" t="str">
        <f t="shared" si="4"/>
        <v>Arthur Martin</v>
      </c>
      <c r="H18" s="50" t="s">
        <v>6</v>
      </c>
      <c r="I18" s="8" t="s">
        <v>4</v>
      </c>
      <c r="J18" s="50" t="str">
        <f t="shared" si="5"/>
        <v>Pepijn Surmont</v>
      </c>
      <c r="K18" s="82">
        <v>11</v>
      </c>
      <c r="L18" s="87">
        <v>6</v>
      </c>
      <c r="M18" s="86">
        <v>11</v>
      </c>
      <c r="N18" s="87">
        <v>3</v>
      </c>
      <c r="O18" s="86">
        <v>11</v>
      </c>
      <c r="P18" s="87">
        <v>3</v>
      </c>
      <c r="Q18" s="86"/>
      <c r="R18" s="87"/>
      <c r="S18" s="86"/>
      <c r="T18" s="84"/>
      <c r="U18" s="58">
        <f t="shared" si="6"/>
        <v>3</v>
      </c>
      <c r="V18" s="51">
        <f t="shared" si="7"/>
        <v>0</v>
      </c>
      <c r="W18" s="6" t="str">
        <f t="shared" si="8"/>
        <v>A</v>
      </c>
      <c r="X18" s="6" t="str">
        <f t="shared" si="9"/>
        <v>F</v>
      </c>
    </row>
    <row r="19" spans="1:25" x14ac:dyDescent="0.25">
      <c r="A19" s="6">
        <v>26</v>
      </c>
      <c r="B19" s="58" t="s">
        <v>67</v>
      </c>
      <c r="C19" s="178">
        <v>0.57986111111111105</v>
      </c>
      <c r="D19" s="50" t="s">
        <v>2</v>
      </c>
      <c r="E19" s="50" t="str">
        <f t="shared" si="3"/>
        <v>Luuk Houtgast</v>
      </c>
      <c r="F19" s="50" t="s">
        <v>8</v>
      </c>
      <c r="G19" s="50" t="str">
        <f t="shared" si="4"/>
        <v>Gene Wanz</v>
      </c>
      <c r="H19" s="50" t="s">
        <v>3</v>
      </c>
      <c r="I19" s="8" t="s">
        <v>5</v>
      </c>
      <c r="J19" s="50" t="str">
        <f t="shared" si="5"/>
        <v>Mauro Janssen</v>
      </c>
      <c r="K19" s="82">
        <v>11</v>
      </c>
      <c r="L19" s="87">
        <v>8</v>
      </c>
      <c r="M19" s="86">
        <v>9</v>
      </c>
      <c r="N19" s="87">
        <v>11</v>
      </c>
      <c r="O19" s="86">
        <v>7</v>
      </c>
      <c r="P19" s="87">
        <v>11</v>
      </c>
      <c r="Q19" s="86">
        <v>13</v>
      </c>
      <c r="R19" s="87">
        <v>15</v>
      </c>
      <c r="S19" s="86"/>
      <c r="T19" s="84"/>
      <c r="U19" s="58">
        <f t="shared" si="6"/>
        <v>1</v>
      </c>
      <c r="V19" s="51">
        <f t="shared" si="7"/>
        <v>3</v>
      </c>
      <c r="W19" s="6" t="str">
        <f t="shared" si="8"/>
        <v>C</v>
      </c>
      <c r="X19" s="6" t="str">
        <f t="shared" si="9"/>
        <v>B</v>
      </c>
    </row>
    <row r="20" spans="1:25" x14ac:dyDescent="0.25">
      <c r="A20" s="6">
        <v>25</v>
      </c>
      <c r="B20" s="58" t="s">
        <v>67</v>
      </c>
      <c r="C20" s="178">
        <v>0.59722222222222221</v>
      </c>
      <c r="D20" s="50" t="s">
        <v>5</v>
      </c>
      <c r="E20" s="50" t="str">
        <f t="shared" si="3"/>
        <v>Mauro Janssen</v>
      </c>
      <c r="F20" s="50" t="s">
        <v>8</v>
      </c>
      <c r="G20" s="50" t="str">
        <f t="shared" si="4"/>
        <v>Ben Watson</v>
      </c>
      <c r="H20" s="50" t="s">
        <v>7</v>
      </c>
      <c r="I20" s="8" t="s">
        <v>2</v>
      </c>
      <c r="J20" s="50" t="str">
        <f t="shared" si="5"/>
        <v>Luuk Houtgast</v>
      </c>
      <c r="K20" s="82">
        <v>11</v>
      </c>
      <c r="L20" s="87">
        <v>8</v>
      </c>
      <c r="M20" s="86">
        <v>3</v>
      </c>
      <c r="N20" s="87">
        <v>11</v>
      </c>
      <c r="O20" s="86">
        <v>10</v>
      </c>
      <c r="P20" s="87">
        <v>12</v>
      </c>
      <c r="Q20" s="86">
        <v>8</v>
      </c>
      <c r="R20" s="87">
        <v>11</v>
      </c>
      <c r="S20" s="86"/>
      <c r="T20" s="84"/>
      <c r="U20" s="58">
        <f t="shared" si="6"/>
        <v>1</v>
      </c>
      <c r="V20" s="51">
        <f t="shared" si="7"/>
        <v>3</v>
      </c>
      <c r="W20" s="6" t="str">
        <f t="shared" si="8"/>
        <v>G</v>
      </c>
      <c r="X20" s="6" t="str">
        <f t="shared" si="9"/>
        <v>E</v>
      </c>
    </row>
    <row r="21" spans="1:25" x14ac:dyDescent="0.25">
      <c r="A21" s="6">
        <v>26</v>
      </c>
      <c r="B21" s="58" t="s">
        <v>67</v>
      </c>
      <c r="C21" s="178">
        <v>0.59722222222222221</v>
      </c>
      <c r="D21" s="50" t="s">
        <v>4</v>
      </c>
      <c r="E21" s="50" t="str">
        <f t="shared" si="3"/>
        <v>Pepijn Surmont</v>
      </c>
      <c r="F21" s="50" t="s">
        <v>8</v>
      </c>
      <c r="G21" s="50" t="str">
        <f t="shared" si="4"/>
        <v>Luca Trascu</v>
      </c>
      <c r="H21" s="50" t="s">
        <v>1</v>
      </c>
      <c r="I21" s="8" t="s">
        <v>3</v>
      </c>
      <c r="J21" s="50" t="str">
        <f t="shared" si="5"/>
        <v>Gene Wanz</v>
      </c>
      <c r="K21" s="82">
        <v>8</v>
      </c>
      <c r="L21" s="87">
        <v>11</v>
      </c>
      <c r="M21" s="86">
        <v>5</v>
      </c>
      <c r="N21" s="87">
        <v>11</v>
      </c>
      <c r="O21" s="86">
        <v>6</v>
      </c>
      <c r="P21" s="87">
        <v>11</v>
      </c>
      <c r="Q21" s="86"/>
      <c r="R21" s="87"/>
      <c r="S21" s="86"/>
      <c r="T21" s="84"/>
      <c r="U21" s="58">
        <f t="shared" si="6"/>
        <v>0</v>
      </c>
      <c r="V21" s="51">
        <f t="shared" si="7"/>
        <v>3</v>
      </c>
      <c r="W21" s="6" t="str">
        <f t="shared" si="8"/>
        <v>A</v>
      </c>
      <c r="X21" s="6" t="str">
        <f t="shared" si="9"/>
        <v>D</v>
      </c>
    </row>
    <row r="22" spans="1:25" x14ac:dyDescent="0.25">
      <c r="A22" s="6">
        <v>25</v>
      </c>
      <c r="B22" s="58" t="s">
        <v>67</v>
      </c>
      <c r="C22" s="178">
        <v>0.61458333333333337</v>
      </c>
      <c r="D22" s="50" t="s">
        <v>7</v>
      </c>
      <c r="E22" s="50" t="str">
        <f t="shared" si="3"/>
        <v>Ben Watson</v>
      </c>
      <c r="F22" s="50" t="s">
        <v>8</v>
      </c>
      <c r="G22" s="50" t="str">
        <f t="shared" si="4"/>
        <v>Luuk Houtgast</v>
      </c>
      <c r="H22" s="50" t="s">
        <v>2</v>
      </c>
      <c r="I22" s="8" t="s">
        <v>1</v>
      </c>
      <c r="J22" s="50" t="str">
        <f t="shared" si="5"/>
        <v>Luca Trascu</v>
      </c>
      <c r="K22" s="82">
        <v>7</v>
      </c>
      <c r="L22" s="87">
        <v>11</v>
      </c>
      <c r="M22" s="86">
        <v>6</v>
      </c>
      <c r="N22" s="87">
        <v>11</v>
      </c>
      <c r="O22" s="86">
        <v>5</v>
      </c>
      <c r="P22" s="87">
        <v>11</v>
      </c>
      <c r="Q22" s="86"/>
      <c r="R22" s="87"/>
      <c r="S22" s="86"/>
      <c r="T22" s="84"/>
      <c r="U22" s="58">
        <f t="shared" si="6"/>
        <v>0</v>
      </c>
      <c r="V22" s="51">
        <f t="shared" si="7"/>
        <v>3</v>
      </c>
      <c r="W22" s="6" t="str">
        <f t="shared" si="8"/>
        <v>B</v>
      </c>
      <c r="X22" s="6" t="str">
        <f t="shared" si="9"/>
        <v>G</v>
      </c>
    </row>
    <row r="23" spans="1:25" x14ac:dyDescent="0.25">
      <c r="A23" s="6">
        <v>26</v>
      </c>
      <c r="B23" s="58" t="s">
        <v>67</v>
      </c>
      <c r="C23" s="178">
        <v>0.61458333333333337</v>
      </c>
      <c r="D23" s="50" t="s">
        <v>6</v>
      </c>
      <c r="E23" s="50" t="str">
        <f t="shared" si="3"/>
        <v>Arthur Martin</v>
      </c>
      <c r="F23" s="50" t="s">
        <v>8</v>
      </c>
      <c r="G23" s="50" t="str">
        <f t="shared" si="4"/>
        <v>Gene Wanz</v>
      </c>
      <c r="H23" s="50" t="s">
        <v>3</v>
      </c>
      <c r="I23" s="8" t="s">
        <v>4</v>
      </c>
      <c r="J23" s="50" t="str">
        <f t="shared" si="5"/>
        <v>Pepijn Surmont</v>
      </c>
      <c r="K23" s="82">
        <v>5</v>
      </c>
      <c r="L23" s="87">
        <v>11</v>
      </c>
      <c r="M23" s="86">
        <v>9</v>
      </c>
      <c r="N23" s="87">
        <v>11</v>
      </c>
      <c r="O23" s="86">
        <v>9</v>
      </c>
      <c r="P23" s="87">
        <v>11</v>
      </c>
      <c r="Q23" s="86"/>
      <c r="R23" s="87"/>
      <c r="S23" s="86"/>
      <c r="T23" s="84"/>
      <c r="U23" s="58">
        <f t="shared" si="6"/>
        <v>0</v>
      </c>
      <c r="V23" s="51">
        <f t="shared" si="7"/>
        <v>3</v>
      </c>
      <c r="W23" s="6" t="str">
        <f t="shared" si="8"/>
        <v>C</v>
      </c>
      <c r="X23" s="6" t="str">
        <f t="shared" si="9"/>
        <v>F</v>
      </c>
    </row>
    <row r="24" spans="1:25" s="94" customFormat="1" x14ac:dyDescent="0.25">
      <c r="A24" s="72">
        <v>25</v>
      </c>
      <c r="B24" s="68" t="s">
        <v>67</v>
      </c>
      <c r="C24" s="178">
        <v>0.63194444444444442</v>
      </c>
      <c r="D24" s="70" t="s">
        <v>5</v>
      </c>
      <c r="E24" s="70" t="str">
        <f t="shared" si="3"/>
        <v>Mauro Janssen</v>
      </c>
      <c r="F24" s="70" t="s">
        <v>8</v>
      </c>
      <c r="G24" s="70" t="str">
        <f t="shared" si="4"/>
        <v>Pepijn Surmont</v>
      </c>
      <c r="H24" s="70" t="s">
        <v>4</v>
      </c>
      <c r="I24" s="68" t="s">
        <v>2</v>
      </c>
      <c r="J24" s="70" t="str">
        <f t="shared" si="5"/>
        <v>Luuk Houtgast</v>
      </c>
      <c r="K24" s="82">
        <v>6</v>
      </c>
      <c r="L24" s="87">
        <v>11</v>
      </c>
      <c r="M24" s="86">
        <v>9</v>
      </c>
      <c r="N24" s="87">
        <v>11</v>
      </c>
      <c r="O24" s="86">
        <v>6</v>
      </c>
      <c r="P24" s="87">
        <v>11</v>
      </c>
      <c r="Q24" s="86"/>
      <c r="R24" s="87"/>
      <c r="S24" s="86"/>
      <c r="T24" s="84"/>
      <c r="U24" s="68">
        <f t="shared" si="6"/>
        <v>0</v>
      </c>
      <c r="V24" s="69">
        <f t="shared" si="7"/>
        <v>3</v>
      </c>
      <c r="W24" s="72" t="str">
        <f t="shared" si="8"/>
        <v>D</v>
      </c>
      <c r="X24" s="72" t="str">
        <f t="shared" si="9"/>
        <v>E</v>
      </c>
    </row>
    <row r="25" spans="1:25" x14ac:dyDescent="0.25">
      <c r="A25" s="6">
        <v>26</v>
      </c>
      <c r="B25" s="58" t="s">
        <v>67</v>
      </c>
      <c r="C25" s="178">
        <v>0.63194444444444442</v>
      </c>
      <c r="D25" s="50" t="s">
        <v>1</v>
      </c>
      <c r="E25" s="50" t="str">
        <f t="shared" si="3"/>
        <v>Luca Trascu</v>
      </c>
      <c r="F25" s="50" t="s">
        <v>8</v>
      </c>
      <c r="G25" s="50" t="str">
        <f t="shared" si="4"/>
        <v>Ben Watson</v>
      </c>
      <c r="H25" s="50" t="s">
        <v>7</v>
      </c>
      <c r="I25" s="8" t="s">
        <v>6</v>
      </c>
      <c r="J25" s="50" t="str">
        <f t="shared" si="5"/>
        <v>Arthur Martin</v>
      </c>
      <c r="K25" s="82">
        <v>11</v>
      </c>
      <c r="L25" s="87">
        <v>5</v>
      </c>
      <c r="M25" s="86">
        <v>11</v>
      </c>
      <c r="N25" s="87">
        <v>7</v>
      </c>
      <c r="O25" s="86">
        <v>11</v>
      </c>
      <c r="P25" s="87">
        <v>2</v>
      </c>
      <c r="Q25" s="86"/>
      <c r="R25" s="87"/>
      <c r="S25" s="86"/>
      <c r="T25" s="84"/>
      <c r="U25" s="58">
        <f t="shared" si="6"/>
        <v>3</v>
      </c>
      <c r="V25" s="51">
        <f t="shared" si="7"/>
        <v>0</v>
      </c>
      <c r="W25" s="6" t="str">
        <f t="shared" si="8"/>
        <v>A</v>
      </c>
      <c r="X25" s="6" t="str">
        <f t="shared" si="9"/>
        <v>G</v>
      </c>
    </row>
    <row r="26" spans="1:25" x14ac:dyDescent="0.25">
      <c r="A26" s="6">
        <v>25</v>
      </c>
      <c r="B26" s="58" t="s">
        <v>67</v>
      </c>
      <c r="C26" s="178">
        <v>0.64930555555555558</v>
      </c>
      <c r="D26" s="50" t="s">
        <v>2</v>
      </c>
      <c r="E26" s="50" t="str">
        <f t="shared" si="3"/>
        <v>Luuk Houtgast</v>
      </c>
      <c r="F26" s="50" t="s">
        <v>8</v>
      </c>
      <c r="G26" s="50" t="str">
        <f t="shared" si="4"/>
        <v>Arthur Martin</v>
      </c>
      <c r="H26" s="50" t="s">
        <v>6</v>
      </c>
      <c r="I26" s="8" t="s">
        <v>1</v>
      </c>
      <c r="J26" s="50" t="str">
        <f t="shared" si="5"/>
        <v>Luca Trascu</v>
      </c>
      <c r="K26" s="82">
        <v>12</v>
      </c>
      <c r="L26" s="87">
        <v>14</v>
      </c>
      <c r="M26" s="86">
        <v>11</v>
      </c>
      <c r="N26" s="87">
        <v>6</v>
      </c>
      <c r="O26" s="86">
        <v>11</v>
      </c>
      <c r="P26" s="87">
        <v>3</v>
      </c>
      <c r="Q26" s="86">
        <v>11</v>
      </c>
      <c r="R26" s="87">
        <v>1</v>
      </c>
      <c r="S26" s="86"/>
      <c r="T26" s="84"/>
      <c r="U26" s="58">
        <f t="shared" si="6"/>
        <v>3</v>
      </c>
      <c r="V26" s="51">
        <f t="shared" si="7"/>
        <v>1</v>
      </c>
      <c r="W26" s="6" t="str">
        <f t="shared" si="8"/>
        <v>B</v>
      </c>
      <c r="X26" s="6" t="str">
        <f t="shared" si="9"/>
        <v>F</v>
      </c>
    </row>
    <row r="27" spans="1:25" s="94" customFormat="1" x14ac:dyDescent="0.25">
      <c r="A27" s="72">
        <v>26</v>
      </c>
      <c r="B27" s="68" t="s">
        <v>67</v>
      </c>
      <c r="C27" s="178">
        <v>0.64930555555555558</v>
      </c>
      <c r="D27" s="70" t="s">
        <v>3</v>
      </c>
      <c r="E27" s="70" t="str">
        <f t="shared" si="3"/>
        <v>Gene Wanz</v>
      </c>
      <c r="F27" s="70" t="s">
        <v>8</v>
      </c>
      <c r="G27" s="70" t="str">
        <f t="shared" si="4"/>
        <v>Mauro Janssen</v>
      </c>
      <c r="H27" s="70" t="s">
        <v>5</v>
      </c>
      <c r="I27" s="68" t="s">
        <v>7</v>
      </c>
      <c r="J27" s="70" t="str">
        <f t="shared" si="5"/>
        <v>Ben Watson</v>
      </c>
      <c r="K27" s="82">
        <v>11</v>
      </c>
      <c r="L27" s="87">
        <v>7</v>
      </c>
      <c r="M27" s="86">
        <v>11</v>
      </c>
      <c r="N27" s="87">
        <v>5</v>
      </c>
      <c r="O27" s="86">
        <v>11</v>
      </c>
      <c r="P27" s="87">
        <v>1</v>
      </c>
      <c r="Q27" s="86"/>
      <c r="R27" s="87"/>
      <c r="S27" s="86"/>
      <c r="T27" s="84"/>
      <c r="U27" s="68">
        <f t="shared" si="6"/>
        <v>3</v>
      </c>
      <c r="V27" s="69">
        <f t="shared" si="7"/>
        <v>0</v>
      </c>
      <c r="W27" s="72" t="str">
        <f t="shared" si="8"/>
        <v>C</v>
      </c>
      <c r="X27" s="72" t="str">
        <f t="shared" si="9"/>
        <v>E</v>
      </c>
    </row>
    <row r="28" spans="1:25" x14ac:dyDescent="0.25">
      <c r="A28" s="6">
        <v>25</v>
      </c>
      <c r="B28" s="58" t="s">
        <v>67</v>
      </c>
      <c r="C28" s="178">
        <v>0.66666666666666663</v>
      </c>
      <c r="D28" s="50" t="s">
        <v>4</v>
      </c>
      <c r="E28" s="50" t="str">
        <f t="shared" si="3"/>
        <v>Pepijn Surmont</v>
      </c>
      <c r="F28" s="50" t="s">
        <v>8</v>
      </c>
      <c r="G28" s="50" t="str">
        <f t="shared" si="4"/>
        <v>Luuk Houtgast</v>
      </c>
      <c r="H28" s="50" t="s">
        <v>2</v>
      </c>
      <c r="I28" s="8" t="s">
        <v>3</v>
      </c>
      <c r="J28" s="50" t="str">
        <f t="shared" si="5"/>
        <v>Gene Wanz</v>
      </c>
      <c r="K28" s="31">
        <v>11</v>
      </c>
      <c r="L28" s="35">
        <v>9</v>
      </c>
      <c r="M28" s="56">
        <v>9</v>
      </c>
      <c r="N28" s="35">
        <v>11</v>
      </c>
      <c r="O28" s="56">
        <v>12</v>
      </c>
      <c r="P28" s="35">
        <v>10</v>
      </c>
      <c r="Q28" s="56">
        <v>11</v>
      </c>
      <c r="R28" s="35">
        <v>5</v>
      </c>
      <c r="S28" s="56"/>
      <c r="T28" s="33"/>
      <c r="U28" s="58">
        <f t="shared" si="6"/>
        <v>3</v>
      </c>
      <c r="V28" s="51">
        <f t="shared" si="7"/>
        <v>1</v>
      </c>
      <c r="W28" s="6" t="str">
        <f t="shared" si="8"/>
        <v>D</v>
      </c>
      <c r="X28" s="6" t="str">
        <f t="shared" si="9"/>
        <v>B</v>
      </c>
    </row>
    <row r="29" spans="1:25" x14ac:dyDescent="0.25">
      <c r="A29" s="6">
        <v>26</v>
      </c>
      <c r="B29" s="58" t="s">
        <v>67</v>
      </c>
      <c r="C29" s="178">
        <v>0.66666666666666663</v>
      </c>
      <c r="D29" s="50" t="s">
        <v>6</v>
      </c>
      <c r="E29" s="50" t="str">
        <f t="shared" si="3"/>
        <v>Arthur Martin</v>
      </c>
      <c r="F29" s="50" t="s">
        <v>8</v>
      </c>
      <c r="G29" s="50" t="str">
        <f t="shared" si="4"/>
        <v>Ben Watson</v>
      </c>
      <c r="H29" s="50" t="s">
        <v>7</v>
      </c>
      <c r="I29" s="8" t="s">
        <v>5</v>
      </c>
      <c r="J29" s="50" t="str">
        <f t="shared" si="5"/>
        <v>Mauro Janssen</v>
      </c>
      <c r="K29" s="31">
        <v>6</v>
      </c>
      <c r="L29" s="35">
        <v>11</v>
      </c>
      <c r="M29" s="56">
        <v>7</v>
      </c>
      <c r="N29" s="35">
        <v>11</v>
      </c>
      <c r="O29" s="56">
        <v>8</v>
      </c>
      <c r="P29" s="35">
        <v>11</v>
      </c>
      <c r="Q29" s="56"/>
      <c r="R29" s="35"/>
      <c r="S29" s="56"/>
      <c r="T29" s="33"/>
      <c r="U29" s="58">
        <f t="shared" si="6"/>
        <v>0</v>
      </c>
      <c r="V29" s="51">
        <f t="shared" si="7"/>
        <v>3</v>
      </c>
      <c r="W29" s="6" t="str">
        <f t="shared" si="8"/>
        <v>G</v>
      </c>
      <c r="X29" s="6" t="str">
        <f t="shared" si="9"/>
        <v>F</v>
      </c>
    </row>
    <row r="30" spans="1:25" x14ac:dyDescent="0.25">
      <c r="A30" s="6">
        <v>25</v>
      </c>
      <c r="B30" s="58" t="s">
        <v>67</v>
      </c>
      <c r="C30" s="178">
        <v>0.68402777777777779</v>
      </c>
      <c r="D30" s="50" t="s">
        <v>5</v>
      </c>
      <c r="E30" s="50" t="str">
        <f t="shared" si="3"/>
        <v>Mauro Janssen</v>
      </c>
      <c r="F30" s="50" t="s">
        <v>8</v>
      </c>
      <c r="G30" s="50" t="str">
        <f t="shared" si="4"/>
        <v>Luca Trascu</v>
      </c>
      <c r="H30" s="50" t="s">
        <v>1</v>
      </c>
      <c r="I30" s="8" t="s">
        <v>2</v>
      </c>
      <c r="J30" s="50" t="str">
        <f t="shared" si="5"/>
        <v>Luuk Houtgast</v>
      </c>
      <c r="K30" s="31">
        <v>6</v>
      </c>
      <c r="L30" s="35">
        <v>11</v>
      </c>
      <c r="M30" s="56">
        <v>3</v>
      </c>
      <c r="N30" s="35">
        <v>11</v>
      </c>
      <c r="O30" s="56">
        <v>8</v>
      </c>
      <c r="P30" s="35">
        <v>11</v>
      </c>
      <c r="Q30" s="56"/>
      <c r="R30" s="35"/>
      <c r="S30" s="56"/>
      <c r="T30" s="33"/>
      <c r="U30" s="58">
        <f t="shared" si="6"/>
        <v>0</v>
      </c>
      <c r="V30" s="51">
        <f t="shared" si="7"/>
        <v>3</v>
      </c>
      <c r="W30" s="6" t="str">
        <f t="shared" si="8"/>
        <v>A</v>
      </c>
      <c r="X30" s="6" t="str">
        <f t="shared" si="9"/>
        <v>E</v>
      </c>
      <c r="Y30" s="4"/>
    </row>
    <row r="31" spans="1:25" x14ac:dyDescent="0.25">
      <c r="A31" s="6">
        <v>26</v>
      </c>
      <c r="B31" s="58" t="s">
        <v>67</v>
      </c>
      <c r="C31" s="178">
        <v>0.68402777777777779</v>
      </c>
      <c r="D31" s="50" t="s">
        <v>7</v>
      </c>
      <c r="E31" s="50" t="str">
        <f t="shared" si="3"/>
        <v>Ben Watson</v>
      </c>
      <c r="F31" s="50" t="s">
        <v>8</v>
      </c>
      <c r="G31" s="50" t="str">
        <f t="shared" si="4"/>
        <v>Gene Wanz</v>
      </c>
      <c r="H31" s="50" t="s">
        <v>3</v>
      </c>
      <c r="I31" s="8" t="s">
        <v>4</v>
      </c>
      <c r="J31" s="50" t="str">
        <f t="shared" si="5"/>
        <v>Pepijn Surmont</v>
      </c>
      <c r="K31" s="31">
        <v>13</v>
      </c>
      <c r="L31" s="35">
        <v>11</v>
      </c>
      <c r="M31" s="56">
        <v>9</v>
      </c>
      <c r="N31" s="35">
        <v>11</v>
      </c>
      <c r="O31" s="56">
        <v>8</v>
      </c>
      <c r="P31" s="35">
        <v>11</v>
      </c>
      <c r="Q31" s="56">
        <v>7</v>
      </c>
      <c r="R31" s="35">
        <v>11</v>
      </c>
      <c r="S31" s="56"/>
      <c r="T31" s="33"/>
      <c r="U31" s="58">
        <f t="shared" si="6"/>
        <v>1</v>
      </c>
      <c r="V31" s="51">
        <f t="shared" si="7"/>
        <v>3</v>
      </c>
      <c r="W31" s="6" t="str">
        <f t="shared" si="8"/>
        <v>C</v>
      </c>
      <c r="X31" s="6" t="str">
        <f t="shared" si="9"/>
        <v>G</v>
      </c>
      <c r="Y31" s="4"/>
    </row>
    <row r="32" spans="1:25" x14ac:dyDescent="0.25">
      <c r="A32" s="6">
        <v>25</v>
      </c>
      <c r="B32" s="58" t="s">
        <v>67</v>
      </c>
      <c r="C32" s="178">
        <v>0.70138888888888884</v>
      </c>
      <c r="D32" s="50" t="s">
        <v>4</v>
      </c>
      <c r="E32" s="50" t="str">
        <f t="shared" si="3"/>
        <v>Pepijn Surmont</v>
      </c>
      <c r="F32" s="50" t="s">
        <v>8</v>
      </c>
      <c r="G32" s="50" t="str">
        <f t="shared" si="4"/>
        <v>Arthur Martin</v>
      </c>
      <c r="H32" s="50" t="s">
        <v>6</v>
      </c>
      <c r="I32" s="8" t="s">
        <v>5</v>
      </c>
      <c r="J32" s="50" t="str">
        <f t="shared" si="5"/>
        <v>Mauro Janssen</v>
      </c>
      <c r="K32" s="31">
        <v>11</v>
      </c>
      <c r="L32" s="35">
        <v>5</v>
      </c>
      <c r="M32" s="56">
        <v>11</v>
      </c>
      <c r="N32" s="35">
        <v>5</v>
      </c>
      <c r="O32" s="56">
        <v>14</v>
      </c>
      <c r="P32" s="35">
        <v>12</v>
      </c>
      <c r="Q32" s="56"/>
      <c r="R32" s="35"/>
      <c r="S32" s="56"/>
      <c r="T32" s="33"/>
      <c r="U32" s="58">
        <f t="shared" si="6"/>
        <v>3</v>
      </c>
      <c r="V32" s="51">
        <f t="shared" si="7"/>
        <v>0</v>
      </c>
      <c r="W32" s="6" t="str">
        <f t="shared" si="8"/>
        <v>D</v>
      </c>
      <c r="X32" s="6" t="str">
        <f t="shared" si="9"/>
        <v>F</v>
      </c>
      <c r="Y32" s="4"/>
    </row>
    <row r="33" spans="1:25" x14ac:dyDescent="0.25">
      <c r="A33" s="6">
        <v>26</v>
      </c>
      <c r="B33" s="58" t="s">
        <v>67</v>
      </c>
      <c r="C33" s="178">
        <v>0.70138888888888884</v>
      </c>
      <c r="D33" s="50" t="s">
        <v>1</v>
      </c>
      <c r="E33" s="50" t="str">
        <f t="shared" si="3"/>
        <v>Luca Trascu</v>
      </c>
      <c r="F33" s="50" t="s">
        <v>8</v>
      </c>
      <c r="G33" s="50" t="str">
        <f t="shared" si="4"/>
        <v>Luuk Houtgast</v>
      </c>
      <c r="H33" s="50" t="s">
        <v>2</v>
      </c>
      <c r="I33" s="8" t="s">
        <v>7</v>
      </c>
      <c r="J33" s="50" t="str">
        <f t="shared" si="5"/>
        <v>Ben Watson</v>
      </c>
      <c r="K33" s="31">
        <v>6</v>
      </c>
      <c r="L33" s="35">
        <v>11</v>
      </c>
      <c r="M33" s="56">
        <v>9</v>
      </c>
      <c r="N33" s="35">
        <v>11</v>
      </c>
      <c r="O33" s="56">
        <v>11</v>
      </c>
      <c r="P33" s="35">
        <v>8</v>
      </c>
      <c r="Q33" s="56">
        <v>11</v>
      </c>
      <c r="R33" s="35">
        <v>3</v>
      </c>
      <c r="S33" s="56">
        <v>9</v>
      </c>
      <c r="T33" s="33">
        <v>11</v>
      </c>
      <c r="U33" s="58">
        <f t="shared" si="6"/>
        <v>2</v>
      </c>
      <c r="V33" s="51">
        <f t="shared" si="7"/>
        <v>3</v>
      </c>
      <c r="W33" s="6" t="str">
        <f t="shared" si="8"/>
        <v>B</v>
      </c>
      <c r="X33" s="6" t="str">
        <f t="shared" si="9"/>
        <v>A</v>
      </c>
      <c r="Y33" s="4"/>
    </row>
    <row r="34" spans="1:25" x14ac:dyDescent="0.25">
      <c r="A34" s="6">
        <v>25</v>
      </c>
      <c r="B34" s="58" t="s">
        <v>67</v>
      </c>
      <c r="C34" s="178">
        <v>0.71875</v>
      </c>
      <c r="D34" s="50" t="s">
        <v>6</v>
      </c>
      <c r="E34" s="50" t="str">
        <f t="shared" si="3"/>
        <v>Arthur Martin</v>
      </c>
      <c r="F34" s="50" t="s">
        <v>8</v>
      </c>
      <c r="G34" s="50" t="str">
        <f t="shared" si="4"/>
        <v>Mauro Janssen</v>
      </c>
      <c r="H34" s="50" t="s">
        <v>5</v>
      </c>
      <c r="I34" s="8" t="s">
        <v>1</v>
      </c>
      <c r="J34" s="50" t="str">
        <f t="shared" si="5"/>
        <v>Luca Trascu</v>
      </c>
      <c r="K34" s="31">
        <v>11</v>
      </c>
      <c r="L34" s="35">
        <v>4</v>
      </c>
      <c r="M34" s="56">
        <v>14</v>
      </c>
      <c r="N34" s="35">
        <v>12</v>
      </c>
      <c r="O34" s="56">
        <v>11</v>
      </c>
      <c r="P34" s="35">
        <v>5</v>
      </c>
      <c r="Q34" s="56"/>
      <c r="R34" s="35"/>
      <c r="S34" s="56"/>
      <c r="T34" s="33"/>
      <c r="U34" s="58">
        <f t="shared" si="6"/>
        <v>3</v>
      </c>
      <c r="V34" s="51">
        <f t="shared" si="7"/>
        <v>0</v>
      </c>
      <c r="W34" s="6" t="str">
        <f t="shared" si="8"/>
        <v>F</v>
      </c>
      <c r="X34" s="6" t="str">
        <f t="shared" si="9"/>
        <v>E</v>
      </c>
      <c r="Y34" s="4"/>
    </row>
    <row r="35" spans="1:25" x14ac:dyDescent="0.25">
      <c r="A35" s="6">
        <v>26</v>
      </c>
      <c r="B35" s="58" t="s">
        <v>67</v>
      </c>
      <c r="C35" s="178">
        <v>0.71875</v>
      </c>
      <c r="D35" s="50" t="s">
        <v>7</v>
      </c>
      <c r="E35" s="50" t="str">
        <f t="shared" si="3"/>
        <v>Ben Watson</v>
      </c>
      <c r="F35" s="50" t="s">
        <v>8</v>
      </c>
      <c r="G35" s="50" t="str">
        <f t="shared" si="4"/>
        <v>Pepijn Surmont</v>
      </c>
      <c r="H35" s="50" t="s">
        <v>4</v>
      </c>
      <c r="I35" s="8" t="s">
        <v>3</v>
      </c>
      <c r="J35" s="50" t="str">
        <f t="shared" si="5"/>
        <v>Gene Wanz</v>
      </c>
      <c r="K35" s="31">
        <v>6</v>
      </c>
      <c r="L35" s="35">
        <v>11</v>
      </c>
      <c r="M35" s="56">
        <v>11</v>
      </c>
      <c r="N35" s="35">
        <v>8</v>
      </c>
      <c r="O35" s="56">
        <v>7</v>
      </c>
      <c r="P35" s="35">
        <v>11</v>
      </c>
      <c r="Q35" s="56">
        <v>3</v>
      </c>
      <c r="R35" s="35">
        <v>11</v>
      </c>
      <c r="S35" s="56"/>
      <c r="T35" s="33"/>
      <c r="U35" s="58">
        <f t="shared" si="6"/>
        <v>1</v>
      </c>
      <c r="V35" s="51">
        <f t="shared" si="7"/>
        <v>3</v>
      </c>
      <c r="W35" s="6" t="str">
        <f t="shared" si="8"/>
        <v>D</v>
      </c>
      <c r="X35" s="6" t="str">
        <f t="shared" si="9"/>
        <v>G</v>
      </c>
      <c r="Y35" s="4"/>
    </row>
    <row r="36" spans="1:25" ht="15.75" thickBot="1" x14ac:dyDescent="0.3">
      <c r="A36" s="7">
        <v>25</v>
      </c>
      <c r="B36" s="54" t="s">
        <v>67</v>
      </c>
      <c r="C36" s="179">
        <v>0.73611111111111116</v>
      </c>
      <c r="D36" s="45" t="s">
        <v>3</v>
      </c>
      <c r="E36" s="45" t="str">
        <f t="shared" si="3"/>
        <v>Gene Wanz</v>
      </c>
      <c r="F36" s="45" t="s">
        <v>8</v>
      </c>
      <c r="G36" s="45" t="str">
        <f t="shared" si="4"/>
        <v>Luca Trascu</v>
      </c>
      <c r="H36" s="45" t="s">
        <v>1</v>
      </c>
      <c r="I36" s="9" t="s">
        <v>6</v>
      </c>
      <c r="J36" s="45" t="str">
        <f t="shared" si="5"/>
        <v>Arthur Martin</v>
      </c>
      <c r="K36" s="37">
        <v>10</v>
      </c>
      <c r="L36" s="36">
        <v>12</v>
      </c>
      <c r="M36" s="52">
        <v>7</v>
      </c>
      <c r="N36" s="36">
        <v>11</v>
      </c>
      <c r="O36" s="52">
        <v>4</v>
      </c>
      <c r="P36" s="36">
        <v>11</v>
      </c>
      <c r="Q36" s="52"/>
      <c r="R36" s="36"/>
      <c r="S36" s="52"/>
      <c r="T36" s="38"/>
      <c r="U36" s="54">
        <f t="shared" si="6"/>
        <v>0</v>
      </c>
      <c r="V36" s="46">
        <f t="shared" si="7"/>
        <v>3</v>
      </c>
      <c r="W36" s="7" t="str">
        <f t="shared" si="8"/>
        <v>A</v>
      </c>
      <c r="X36" s="7" t="str">
        <f t="shared" si="9"/>
        <v>C</v>
      </c>
      <c r="Y36" s="4"/>
    </row>
    <row r="38" spans="1:25" x14ac:dyDescent="0.25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5" x14ac:dyDescent="0.25"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5" x14ac:dyDescent="0.25"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5" x14ac:dyDescent="0.25"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5" x14ac:dyDescent="0.25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5" x14ac:dyDescent="0.25"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5" x14ac:dyDescent="0.25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5" x14ac:dyDescent="0.25"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5" x14ac:dyDescent="0.25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</sheetData>
  <mergeCells count="52">
    <mergeCell ref="B5:E5"/>
    <mergeCell ref="H5:I5"/>
    <mergeCell ref="O5:P5"/>
    <mergeCell ref="Q5:X5"/>
    <mergeCell ref="B6:E6"/>
    <mergeCell ref="H6:I6"/>
    <mergeCell ref="O6:P6"/>
    <mergeCell ref="Q6:X6"/>
    <mergeCell ref="F5:G5"/>
    <mergeCell ref="F6:G6"/>
    <mergeCell ref="A1:X1"/>
    <mergeCell ref="A3:I3"/>
    <mergeCell ref="K3:X3"/>
    <mergeCell ref="B4:E4"/>
    <mergeCell ref="H4:I4"/>
    <mergeCell ref="O4:P4"/>
    <mergeCell ref="Q4:X4"/>
    <mergeCell ref="F4:G4"/>
    <mergeCell ref="Q9:X9"/>
    <mergeCell ref="B8:E8"/>
    <mergeCell ref="H8:I8"/>
    <mergeCell ref="O8:P8"/>
    <mergeCell ref="B10:E10"/>
    <mergeCell ref="H10:I10"/>
    <mergeCell ref="O10:P10"/>
    <mergeCell ref="Q10:X10"/>
    <mergeCell ref="H9:I9"/>
    <mergeCell ref="B9:E9"/>
    <mergeCell ref="O9:P9"/>
    <mergeCell ref="F9:G9"/>
    <mergeCell ref="F10:G10"/>
    <mergeCell ref="B7:E7"/>
    <mergeCell ref="H7:I7"/>
    <mergeCell ref="O7:P7"/>
    <mergeCell ref="Q7:X7"/>
    <mergeCell ref="Q8:X8"/>
    <mergeCell ref="F7:G7"/>
    <mergeCell ref="F8:G8"/>
    <mergeCell ref="B11:E11"/>
    <mergeCell ref="H11:I11"/>
    <mergeCell ref="O11:P11"/>
    <mergeCell ref="Q11:X11"/>
    <mergeCell ref="A14:H14"/>
    <mergeCell ref="F11:G11"/>
    <mergeCell ref="Q15:R15"/>
    <mergeCell ref="S15:T15"/>
    <mergeCell ref="U15:V15"/>
    <mergeCell ref="D15:H15"/>
    <mergeCell ref="I15:J15"/>
    <mergeCell ref="K15:L15"/>
    <mergeCell ref="M15:N15"/>
    <mergeCell ref="O15:P15"/>
  </mergeCells>
  <pageMargins left="0.7" right="0.7" top="0.7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>
    <tabColor rgb="FFFFFF00"/>
    <pageSetUpPr fitToPage="1"/>
  </sheetPr>
  <dimension ref="A1:Y46"/>
  <sheetViews>
    <sheetView workbookViewId="0">
      <selection activeCell="O12" sqref="O12"/>
    </sheetView>
  </sheetViews>
  <sheetFormatPr defaultColWidth="9" defaultRowHeight="15" x14ac:dyDescent="0.25"/>
  <cols>
    <col min="1" max="2" width="5.140625" style="63" customWidth="1"/>
    <col min="3" max="3" width="8" style="63" customWidth="1"/>
    <col min="4" max="4" width="4.5703125" style="63" customWidth="1"/>
    <col min="5" max="5" width="20.7109375" style="63" customWidth="1"/>
    <col min="6" max="6" width="4.5703125" style="63" customWidth="1"/>
    <col min="7" max="7" width="20.7109375" style="63" customWidth="1"/>
    <col min="8" max="9" width="4.5703125" style="63" customWidth="1"/>
    <col min="10" max="10" width="20.7109375" style="63" customWidth="1"/>
    <col min="11" max="20" width="4.28515625" style="63" customWidth="1"/>
    <col min="21" max="22" width="5.7109375" style="63" customWidth="1"/>
    <col min="23" max="23" width="5.85546875" style="63" customWidth="1"/>
    <col min="24" max="24" width="5.85546875" style="62" customWidth="1"/>
    <col min="25" max="16384" width="9" style="62"/>
  </cols>
  <sheetData>
    <row r="1" spans="1:25" ht="31.5" x14ac:dyDescent="0.5">
      <c r="A1" s="244" t="s">
        <v>160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</row>
    <row r="2" spans="1:25" ht="18.75" customHeight="1" thickBot="1" x14ac:dyDescent="0.55000000000000004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spans="1:25" s="75" customFormat="1" ht="19.5" thickBot="1" x14ac:dyDescent="0.35">
      <c r="A3" s="245" t="s">
        <v>63</v>
      </c>
      <c r="B3" s="246"/>
      <c r="C3" s="246"/>
      <c r="D3" s="246"/>
      <c r="E3" s="246"/>
      <c r="F3" s="246"/>
      <c r="G3" s="246"/>
      <c r="H3" s="246"/>
      <c r="I3" s="247"/>
      <c r="J3" s="74"/>
      <c r="K3" s="248" t="s">
        <v>64</v>
      </c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50"/>
    </row>
    <row r="4" spans="1:25" ht="15.75" thickBot="1" x14ac:dyDescent="0.3">
      <c r="A4" s="76" t="s">
        <v>0</v>
      </c>
      <c r="B4" s="239" t="s">
        <v>47</v>
      </c>
      <c r="C4" s="240"/>
      <c r="D4" s="240"/>
      <c r="E4" s="241"/>
      <c r="F4" s="242" t="s">
        <v>41</v>
      </c>
      <c r="G4" s="243"/>
      <c r="H4" s="239" t="s">
        <v>44</v>
      </c>
      <c r="I4" s="241"/>
      <c r="J4" s="133"/>
      <c r="K4" s="64" t="s">
        <v>59</v>
      </c>
      <c r="L4" s="64" t="s">
        <v>60</v>
      </c>
      <c r="M4" s="64" t="s">
        <v>61</v>
      </c>
      <c r="N4" s="64" t="s">
        <v>62</v>
      </c>
      <c r="O4" s="256" t="s">
        <v>45</v>
      </c>
      <c r="P4" s="257"/>
      <c r="Q4" s="251" t="s">
        <v>47</v>
      </c>
      <c r="R4" s="252"/>
      <c r="S4" s="252"/>
      <c r="T4" s="252"/>
      <c r="U4" s="252"/>
      <c r="V4" s="252"/>
      <c r="W4" s="252"/>
      <c r="X4" s="253"/>
    </row>
    <row r="5" spans="1:25" ht="15.75" thickBot="1" x14ac:dyDescent="0.3">
      <c r="A5" s="73" t="s">
        <v>1</v>
      </c>
      <c r="B5" s="259" t="s">
        <v>80</v>
      </c>
      <c r="C5" s="237"/>
      <c r="D5" s="237"/>
      <c r="E5" s="237"/>
      <c r="F5" s="237" t="s">
        <v>153</v>
      </c>
      <c r="G5" s="237"/>
      <c r="H5" s="237">
        <v>2005</v>
      </c>
      <c r="I5" s="238"/>
      <c r="J5" s="133"/>
      <c r="K5" s="137">
        <f>COUNTIF($W$16:$W$36,A5)</f>
        <v>4</v>
      </c>
      <c r="L5" s="138">
        <f>COUNTIF($X$16:$X$36,A5)</f>
        <v>2</v>
      </c>
      <c r="M5" s="136"/>
      <c r="N5" s="136"/>
      <c r="O5" s="258">
        <v>3</v>
      </c>
      <c r="P5" s="258"/>
      <c r="Q5" s="254" t="str">
        <f>B5</f>
        <v>Stef Koppejan</v>
      </c>
      <c r="R5" s="254"/>
      <c r="S5" s="254"/>
      <c r="T5" s="254"/>
      <c r="U5" s="254"/>
      <c r="V5" s="254"/>
      <c r="W5" s="254"/>
      <c r="X5" s="255"/>
    </row>
    <row r="6" spans="1:25" ht="15.75" thickBot="1" x14ac:dyDescent="0.3">
      <c r="A6" s="73" t="s">
        <v>2</v>
      </c>
      <c r="B6" s="233" t="s">
        <v>79</v>
      </c>
      <c r="C6" s="230"/>
      <c r="D6" s="230"/>
      <c r="E6" s="230"/>
      <c r="F6" s="230" t="s">
        <v>148</v>
      </c>
      <c r="G6" s="230"/>
      <c r="H6" s="230">
        <v>2006</v>
      </c>
      <c r="I6" s="232"/>
      <c r="J6" s="133"/>
      <c r="K6" s="135">
        <f t="shared" ref="K6:K11" si="0">COUNTIF($W$16:$W$36,A6)</f>
        <v>3</v>
      </c>
      <c r="L6" s="133">
        <f t="shared" ref="L6:L11" si="1">COUNTIF($X$16:$X$36,A6)</f>
        <v>3</v>
      </c>
      <c r="M6" s="131"/>
      <c r="N6" s="131"/>
      <c r="O6" s="236">
        <v>4</v>
      </c>
      <c r="P6" s="236"/>
      <c r="Q6" s="234" t="str">
        <f t="shared" ref="Q6:Q11" si="2">B6</f>
        <v>Wannes Vanheule</v>
      </c>
      <c r="R6" s="234"/>
      <c r="S6" s="234"/>
      <c r="T6" s="234"/>
      <c r="U6" s="234"/>
      <c r="V6" s="234"/>
      <c r="W6" s="234"/>
      <c r="X6" s="235"/>
    </row>
    <row r="7" spans="1:25" ht="15.75" thickBot="1" x14ac:dyDescent="0.3">
      <c r="A7" s="73" t="s">
        <v>3</v>
      </c>
      <c r="B7" s="233" t="s">
        <v>112</v>
      </c>
      <c r="C7" s="230"/>
      <c r="D7" s="230"/>
      <c r="E7" s="230"/>
      <c r="F7" s="230" t="s">
        <v>151</v>
      </c>
      <c r="G7" s="230"/>
      <c r="H7" s="230">
        <v>2005</v>
      </c>
      <c r="I7" s="232"/>
      <c r="J7" s="133"/>
      <c r="K7" s="135">
        <f t="shared" si="0"/>
        <v>6</v>
      </c>
      <c r="L7" s="133">
        <f t="shared" si="1"/>
        <v>0</v>
      </c>
      <c r="M7" s="131"/>
      <c r="N7" s="131"/>
      <c r="O7" s="236">
        <v>1</v>
      </c>
      <c r="P7" s="236"/>
      <c r="Q7" s="234" t="str">
        <f t="shared" si="2"/>
        <v>Karolis Mikalauskas</v>
      </c>
      <c r="R7" s="234"/>
      <c r="S7" s="234"/>
      <c r="T7" s="234"/>
      <c r="U7" s="234"/>
      <c r="V7" s="234"/>
      <c r="W7" s="234"/>
      <c r="X7" s="235"/>
    </row>
    <row r="8" spans="1:25" ht="15.75" thickBot="1" x14ac:dyDescent="0.3">
      <c r="A8" s="73" t="s">
        <v>4</v>
      </c>
      <c r="B8" s="233" t="s">
        <v>102</v>
      </c>
      <c r="C8" s="230"/>
      <c r="D8" s="230"/>
      <c r="E8" s="230"/>
      <c r="F8" s="230" t="s">
        <v>68</v>
      </c>
      <c r="G8" s="230"/>
      <c r="H8" s="230">
        <v>2006</v>
      </c>
      <c r="I8" s="232"/>
      <c r="J8" s="133"/>
      <c r="K8" s="135">
        <f t="shared" si="0"/>
        <v>1</v>
      </c>
      <c r="L8" s="133">
        <f t="shared" si="1"/>
        <v>5</v>
      </c>
      <c r="M8" s="131">
        <v>3</v>
      </c>
      <c r="N8" s="131">
        <v>5</v>
      </c>
      <c r="O8" s="236">
        <v>7</v>
      </c>
      <c r="P8" s="236"/>
      <c r="Q8" s="234" t="str">
        <f t="shared" si="2"/>
        <v>Stan Van Gils</v>
      </c>
      <c r="R8" s="234"/>
      <c r="S8" s="234"/>
      <c r="T8" s="234"/>
      <c r="U8" s="234"/>
      <c r="V8" s="234"/>
      <c r="W8" s="234"/>
      <c r="X8" s="235"/>
    </row>
    <row r="9" spans="1:25" ht="15.75" thickBot="1" x14ac:dyDescent="0.3">
      <c r="A9" s="73" t="s">
        <v>5</v>
      </c>
      <c r="B9" s="233" t="s">
        <v>109</v>
      </c>
      <c r="C9" s="230"/>
      <c r="D9" s="230"/>
      <c r="E9" s="230"/>
      <c r="F9" s="230" t="s">
        <v>142</v>
      </c>
      <c r="G9" s="230"/>
      <c r="H9" s="230">
        <v>2006</v>
      </c>
      <c r="I9" s="232"/>
      <c r="J9" s="133"/>
      <c r="K9" s="135">
        <f t="shared" si="0"/>
        <v>1</v>
      </c>
      <c r="L9" s="133">
        <f t="shared" si="1"/>
        <v>5</v>
      </c>
      <c r="M9" s="131">
        <v>4</v>
      </c>
      <c r="N9" s="131">
        <v>3</v>
      </c>
      <c r="O9" s="236">
        <v>5</v>
      </c>
      <c r="P9" s="236"/>
      <c r="Q9" s="234" t="str">
        <f t="shared" si="2"/>
        <v>Nathan Jans</v>
      </c>
      <c r="R9" s="234"/>
      <c r="S9" s="234"/>
      <c r="T9" s="234"/>
      <c r="U9" s="234"/>
      <c r="V9" s="234"/>
      <c r="W9" s="234"/>
      <c r="X9" s="235"/>
      <c r="Y9" s="63">
        <v>1.33</v>
      </c>
    </row>
    <row r="10" spans="1:25" ht="15.75" thickBot="1" x14ac:dyDescent="0.3">
      <c r="A10" s="73" t="s">
        <v>6</v>
      </c>
      <c r="B10" s="233" t="s">
        <v>89</v>
      </c>
      <c r="C10" s="230"/>
      <c r="D10" s="230"/>
      <c r="E10" s="230"/>
      <c r="F10" s="230" t="s">
        <v>157</v>
      </c>
      <c r="G10" s="230"/>
      <c r="H10" s="230">
        <v>2005</v>
      </c>
      <c r="I10" s="232"/>
      <c r="J10" s="133"/>
      <c r="K10" s="135">
        <f>COUNTIF($W$16:$W$36,A10)</f>
        <v>5</v>
      </c>
      <c r="L10" s="133">
        <f>COUNTIF($X$16:$X$36,A10)</f>
        <v>1</v>
      </c>
      <c r="M10" s="131"/>
      <c r="N10" s="131"/>
      <c r="O10" s="236">
        <v>2</v>
      </c>
      <c r="P10" s="236"/>
      <c r="Q10" s="234" t="str">
        <f>B10</f>
        <v>Jonathan Mooney</v>
      </c>
      <c r="R10" s="234"/>
      <c r="S10" s="234"/>
      <c r="T10" s="234"/>
      <c r="U10" s="234"/>
      <c r="V10" s="234"/>
      <c r="W10" s="234"/>
      <c r="X10" s="235"/>
    </row>
    <row r="11" spans="1:25" ht="15.75" thickBot="1" x14ac:dyDescent="0.3">
      <c r="A11" s="73" t="s">
        <v>7</v>
      </c>
      <c r="B11" s="260" t="s">
        <v>133</v>
      </c>
      <c r="C11" s="231"/>
      <c r="D11" s="231"/>
      <c r="E11" s="231"/>
      <c r="F11" s="231" t="s">
        <v>71</v>
      </c>
      <c r="G11" s="231"/>
      <c r="H11" s="231">
        <v>2006</v>
      </c>
      <c r="I11" s="261"/>
      <c r="J11" s="133"/>
      <c r="K11" s="141">
        <f t="shared" si="0"/>
        <v>1</v>
      </c>
      <c r="L11" s="142">
        <f t="shared" si="1"/>
        <v>5</v>
      </c>
      <c r="M11" s="132">
        <v>5</v>
      </c>
      <c r="N11" s="132">
        <v>4</v>
      </c>
      <c r="O11" s="262">
        <v>6</v>
      </c>
      <c r="P11" s="262"/>
      <c r="Q11" s="263" t="str">
        <f t="shared" si="2"/>
        <v>Maarten Lamay</v>
      </c>
      <c r="R11" s="263"/>
      <c r="S11" s="263"/>
      <c r="T11" s="263"/>
      <c r="U11" s="263"/>
      <c r="V11" s="263"/>
      <c r="W11" s="263"/>
      <c r="X11" s="264"/>
      <c r="Y11" s="133">
        <v>1.25</v>
      </c>
    </row>
    <row r="12" spans="1:25" x14ac:dyDescent="0.25">
      <c r="A12" s="62"/>
      <c r="B12" s="62"/>
      <c r="C12" s="62"/>
      <c r="E12" s="62"/>
      <c r="F12" s="62"/>
      <c r="G12" s="62"/>
      <c r="H12" s="62"/>
      <c r="I12" s="62"/>
      <c r="J12" s="62"/>
      <c r="K12" s="62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spans="1:25" ht="15.75" thickBot="1" x14ac:dyDescent="0.3">
      <c r="A13" s="62"/>
      <c r="B13" s="62"/>
      <c r="C13" s="62"/>
      <c r="E13" s="62"/>
      <c r="F13" s="62"/>
      <c r="G13" s="62"/>
      <c r="H13" s="62"/>
      <c r="I13" s="62"/>
      <c r="J13" s="62"/>
      <c r="K13" s="62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1:25" ht="15.75" thickBot="1" x14ac:dyDescent="0.3">
      <c r="A14" s="224" t="s">
        <v>65</v>
      </c>
      <c r="B14" s="225"/>
      <c r="C14" s="225"/>
      <c r="D14" s="225"/>
      <c r="E14" s="225"/>
      <c r="F14" s="225"/>
      <c r="G14" s="225"/>
      <c r="H14" s="226"/>
      <c r="I14" s="62"/>
      <c r="J14" s="62"/>
      <c r="K14" s="62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</row>
    <row r="15" spans="1:25" ht="15.75" thickBot="1" x14ac:dyDescent="0.3">
      <c r="A15" s="77" t="s">
        <v>46</v>
      </c>
      <c r="B15" s="144" t="s">
        <v>48</v>
      </c>
      <c r="C15" s="77" t="s">
        <v>42</v>
      </c>
      <c r="D15" s="227" t="s">
        <v>52</v>
      </c>
      <c r="E15" s="227"/>
      <c r="F15" s="227"/>
      <c r="G15" s="227"/>
      <c r="H15" s="227"/>
      <c r="I15" s="228" t="s">
        <v>53</v>
      </c>
      <c r="J15" s="227"/>
      <c r="K15" s="224" t="s">
        <v>54</v>
      </c>
      <c r="L15" s="229"/>
      <c r="M15" s="225" t="s">
        <v>55</v>
      </c>
      <c r="N15" s="229"/>
      <c r="O15" s="225" t="s">
        <v>56</v>
      </c>
      <c r="P15" s="229"/>
      <c r="Q15" s="225" t="s">
        <v>57</v>
      </c>
      <c r="R15" s="229"/>
      <c r="S15" s="225" t="s">
        <v>58</v>
      </c>
      <c r="T15" s="226"/>
      <c r="U15" s="224" t="s">
        <v>51</v>
      </c>
      <c r="V15" s="225"/>
      <c r="W15" s="77" t="s">
        <v>49</v>
      </c>
      <c r="X15" s="77" t="s">
        <v>50</v>
      </c>
    </row>
    <row r="16" spans="1:25" x14ac:dyDescent="0.25">
      <c r="A16" s="65">
        <v>27</v>
      </c>
      <c r="B16" s="137" t="s">
        <v>67</v>
      </c>
      <c r="C16" s="177">
        <v>0.5625</v>
      </c>
      <c r="D16" s="138" t="s">
        <v>2</v>
      </c>
      <c r="E16" s="138" t="str">
        <f>VLOOKUP(D16,$A$5:$I$11,2)</f>
        <v>Wannes Vanheule</v>
      </c>
      <c r="F16" s="138" t="s">
        <v>8</v>
      </c>
      <c r="G16" s="138" t="str">
        <f>VLOOKUP(H16,$A$5:$I$11,2)</f>
        <v>Nathan Jans</v>
      </c>
      <c r="H16" s="138" t="s">
        <v>5</v>
      </c>
      <c r="I16" s="71" t="s">
        <v>6</v>
      </c>
      <c r="J16" s="138" t="str">
        <f>VLOOKUP(I16,$A$5:$I$11,2)</f>
        <v>Jonathan Mooney</v>
      </c>
      <c r="K16" s="81">
        <v>11</v>
      </c>
      <c r="L16" s="85">
        <v>8</v>
      </c>
      <c r="M16" s="136">
        <v>11</v>
      </c>
      <c r="N16" s="85">
        <v>6</v>
      </c>
      <c r="O16" s="136">
        <v>11</v>
      </c>
      <c r="P16" s="85">
        <v>9</v>
      </c>
      <c r="Q16" s="136"/>
      <c r="R16" s="85"/>
      <c r="S16" s="136"/>
      <c r="T16" s="83"/>
      <c r="U16" s="137">
        <f>IF(K16&gt;L16, 1, 0) + IF(M16&gt;N16, 1, 0) + IF(O16&gt;P16, 1, 0) + IF(Q16&gt;R16, 1, 0) + IF(S16&gt;T16, 1, 0)</f>
        <v>3</v>
      </c>
      <c r="V16" s="139">
        <f>IF(K16&lt;L16, 1, 0) + IF(M16&lt;N16, 1, 0) + IF(O16&lt;P16, 1, 0) + IF(Q16&lt;R16, 1, 0) + IF(S16&lt;T16, 1, 0)</f>
        <v>0</v>
      </c>
      <c r="W16" s="66" t="str">
        <f>IF(U16&gt;V16,D16,IF(U16&lt;V16,H16,""))</f>
        <v>B</v>
      </c>
      <c r="X16" s="65" t="str">
        <f>IF(U16&gt;V16,H16,IF(U16&lt;V16,D16,""))</f>
        <v>E</v>
      </c>
    </row>
    <row r="17" spans="1:25" s="94" customFormat="1" x14ac:dyDescent="0.25">
      <c r="A17" s="72">
        <v>28</v>
      </c>
      <c r="B17" s="166" t="s">
        <v>67</v>
      </c>
      <c r="C17" s="178">
        <v>0.5625</v>
      </c>
      <c r="D17" s="167" t="s">
        <v>3</v>
      </c>
      <c r="E17" s="167" t="str">
        <f t="shared" ref="E17:E36" si="3">VLOOKUP(D17,$A$5:$I$11,2)</f>
        <v>Karolis Mikalauskas</v>
      </c>
      <c r="F17" s="167" t="s">
        <v>8</v>
      </c>
      <c r="G17" s="167" t="str">
        <f t="shared" ref="G17:G36" si="4">VLOOKUP(H17,$A$5:$I$11,2)</f>
        <v>Stan Van Gils</v>
      </c>
      <c r="H17" s="167" t="s">
        <v>4</v>
      </c>
      <c r="I17" s="166" t="s">
        <v>1</v>
      </c>
      <c r="J17" s="167" t="str">
        <f t="shared" ref="J17:J36" si="5">VLOOKUP(I17,$A$5:$I$11,2)</f>
        <v>Stef Koppejan</v>
      </c>
      <c r="K17" s="82">
        <v>11</v>
      </c>
      <c r="L17" s="87">
        <v>8</v>
      </c>
      <c r="M17" s="131">
        <v>11</v>
      </c>
      <c r="N17" s="87">
        <v>5</v>
      </c>
      <c r="O17" s="131">
        <v>11</v>
      </c>
      <c r="P17" s="87">
        <v>3</v>
      </c>
      <c r="Q17" s="131"/>
      <c r="R17" s="87"/>
      <c r="S17" s="131"/>
      <c r="T17" s="84"/>
      <c r="U17" s="166">
        <f t="shared" ref="U17:U36" si="6">IF(K17&gt;L17, 1, 0) + IF(M17&gt;N17, 1, 0) + IF(O17&gt;P17, 1, 0) + IF(Q17&gt;R17, 1, 0) + IF(S17&gt;T17, 1, 0)</f>
        <v>3</v>
      </c>
      <c r="V17" s="168">
        <f t="shared" ref="V17:V36" si="7">IF(K17&lt;L17, 1, 0) + IF(M17&lt;N17, 1, 0) + IF(O17&lt;P17, 1, 0) + IF(Q17&lt;R17, 1, 0) + IF(S17&lt;T17, 1, 0)</f>
        <v>0</v>
      </c>
      <c r="W17" s="72" t="str">
        <f t="shared" ref="W17:W36" si="8">IF(U17&gt;V17,D17,IF(U17&lt;V17,H17,""))</f>
        <v>C</v>
      </c>
      <c r="X17" s="72" t="str">
        <f t="shared" ref="X17:X36" si="9">IF(U17&gt;V17,H17,IF(U17&lt;V17,D17,""))</f>
        <v>D</v>
      </c>
    </row>
    <row r="18" spans="1:25" x14ac:dyDescent="0.25">
      <c r="A18" s="66">
        <v>27</v>
      </c>
      <c r="B18" s="135" t="s">
        <v>67</v>
      </c>
      <c r="C18" s="178">
        <v>0.57986111111111105</v>
      </c>
      <c r="D18" s="133" t="s">
        <v>1</v>
      </c>
      <c r="E18" s="133" t="str">
        <f t="shared" si="3"/>
        <v>Stef Koppejan</v>
      </c>
      <c r="F18" s="133" t="s">
        <v>8</v>
      </c>
      <c r="G18" s="133" t="str">
        <f t="shared" si="4"/>
        <v>Jonathan Mooney</v>
      </c>
      <c r="H18" s="133" t="s">
        <v>6</v>
      </c>
      <c r="I18" s="166" t="s">
        <v>4</v>
      </c>
      <c r="J18" s="133" t="str">
        <f t="shared" si="5"/>
        <v>Stan Van Gils</v>
      </c>
      <c r="K18" s="82">
        <v>8</v>
      </c>
      <c r="L18" s="87">
        <v>11</v>
      </c>
      <c r="M18" s="131">
        <v>2</v>
      </c>
      <c r="N18" s="87">
        <v>11</v>
      </c>
      <c r="O18" s="131">
        <v>2</v>
      </c>
      <c r="P18" s="87">
        <v>11</v>
      </c>
      <c r="Q18" s="131"/>
      <c r="R18" s="87"/>
      <c r="S18" s="131"/>
      <c r="T18" s="84"/>
      <c r="U18" s="135">
        <f t="shared" si="6"/>
        <v>0</v>
      </c>
      <c r="V18" s="134">
        <f t="shared" si="7"/>
        <v>3</v>
      </c>
      <c r="W18" s="66" t="str">
        <f t="shared" si="8"/>
        <v>F</v>
      </c>
      <c r="X18" s="66" t="str">
        <f t="shared" si="9"/>
        <v>A</v>
      </c>
    </row>
    <row r="19" spans="1:25" x14ac:dyDescent="0.25">
      <c r="A19" s="66">
        <v>28</v>
      </c>
      <c r="B19" s="135" t="s">
        <v>67</v>
      </c>
      <c r="C19" s="178">
        <v>0.57986111111111105</v>
      </c>
      <c r="D19" s="133" t="s">
        <v>2</v>
      </c>
      <c r="E19" s="133" t="str">
        <f t="shared" si="3"/>
        <v>Wannes Vanheule</v>
      </c>
      <c r="F19" s="133" t="s">
        <v>8</v>
      </c>
      <c r="G19" s="133" t="str">
        <f t="shared" si="4"/>
        <v>Karolis Mikalauskas</v>
      </c>
      <c r="H19" s="133" t="s">
        <v>3</v>
      </c>
      <c r="I19" s="166" t="s">
        <v>5</v>
      </c>
      <c r="J19" s="133" t="str">
        <f t="shared" si="5"/>
        <v>Nathan Jans</v>
      </c>
      <c r="K19" s="82">
        <v>6</v>
      </c>
      <c r="L19" s="87">
        <v>11</v>
      </c>
      <c r="M19" s="131">
        <v>3</v>
      </c>
      <c r="N19" s="87">
        <v>11</v>
      </c>
      <c r="O19" s="131">
        <v>5</v>
      </c>
      <c r="P19" s="87">
        <v>11</v>
      </c>
      <c r="Q19" s="131"/>
      <c r="R19" s="87"/>
      <c r="S19" s="131"/>
      <c r="T19" s="84"/>
      <c r="U19" s="135">
        <f t="shared" si="6"/>
        <v>0</v>
      </c>
      <c r="V19" s="134">
        <f t="shared" si="7"/>
        <v>3</v>
      </c>
      <c r="W19" s="66" t="str">
        <f t="shared" si="8"/>
        <v>C</v>
      </c>
      <c r="X19" s="66" t="str">
        <f t="shared" si="9"/>
        <v>B</v>
      </c>
    </row>
    <row r="20" spans="1:25" x14ac:dyDescent="0.25">
      <c r="A20" s="66">
        <v>27</v>
      </c>
      <c r="B20" s="135" t="s">
        <v>67</v>
      </c>
      <c r="C20" s="178">
        <v>0.59722222222222221</v>
      </c>
      <c r="D20" s="133" t="s">
        <v>5</v>
      </c>
      <c r="E20" s="133" t="str">
        <f t="shared" si="3"/>
        <v>Nathan Jans</v>
      </c>
      <c r="F20" s="133" t="s">
        <v>8</v>
      </c>
      <c r="G20" s="133" t="str">
        <f t="shared" si="4"/>
        <v>Maarten Lamay</v>
      </c>
      <c r="H20" s="133" t="s">
        <v>7</v>
      </c>
      <c r="I20" s="166" t="s">
        <v>2</v>
      </c>
      <c r="J20" s="133" t="str">
        <f t="shared" si="5"/>
        <v>Wannes Vanheule</v>
      </c>
      <c r="K20" s="82">
        <v>10</v>
      </c>
      <c r="L20" s="87">
        <v>12</v>
      </c>
      <c r="M20" s="131">
        <v>9</v>
      </c>
      <c r="N20" s="87">
        <v>11</v>
      </c>
      <c r="O20" s="131">
        <v>11</v>
      </c>
      <c r="P20" s="87">
        <v>7</v>
      </c>
      <c r="Q20" s="131">
        <v>7</v>
      </c>
      <c r="R20" s="87">
        <v>11</v>
      </c>
      <c r="S20" s="131"/>
      <c r="T20" s="84"/>
      <c r="U20" s="135">
        <f t="shared" si="6"/>
        <v>1</v>
      </c>
      <c r="V20" s="134">
        <f t="shared" si="7"/>
        <v>3</v>
      </c>
      <c r="W20" s="66" t="str">
        <f t="shared" si="8"/>
        <v>G</v>
      </c>
      <c r="X20" s="66" t="str">
        <f t="shared" si="9"/>
        <v>E</v>
      </c>
    </row>
    <row r="21" spans="1:25" x14ac:dyDescent="0.25">
      <c r="A21" s="66">
        <v>28</v>
      </c>
      <c r="B21" s="135" t="s">
        <v>67</v>
      </c>
      <c r="C21" s="178">
        <v>0.59722222222222221</v>
      </c>
      <c r="D21" s="133" t="s">
        <v>4</v>
      </c>
      <c r="E21" s="133" t="str">
        <f t="shared" si="3"/>
        <v>Stan Van Gils</v>
      </c>
      <c r="F21" s="133" t="s">
        <v>8</v>
      </c>
      <c r="G21" s="133" t="str">
        <f t="shared" si="4"/>
        <v>Stef Koppejan</v>
      </c>
      <c r="H21" s="133" t="s">
        <v>1</v>
      </c>
      <c r="I21" s="166" t="s">
        <v>3</v>
      </c>
      <c r="J21" s="133" t="str">
        <f t="shared" si="5"/>
        <v>Karolis Mikalauskas</v>
      </c>
      <c r="K21" s="82">
        <v>4</v>
      </c>
      <c r="L21" s="87">
        <v>11</v>
      </c>
      <c r="M21" s="131">
        <v>6</v>
      </c>
      <c r="N21" s="87">
        <v>11</v>
      </c>
      <c r="O21" s="131">
        <v>8</v>
      </c>
      <c r="P21" s="87">
        <v>11</v>
      </c>
      <c r="Q21" s="131"/>
      <c r="R21" s="87"/>
      <c r="S21" s="131"/>
      <c r="T21" s="84"/>
      <c r="U21" s="135">
        <f t="shared" si="6"/>
        <v>0</v>
      </c>
      <c r="V21" s="134">
        <f t="shared" si="7"/>
        <v>3</v>
      </c>
      <c r="W21" s="66" t="str">
        <f t="shared" si="8"/>
        <v>A</v>
      </c>
      <c r="X21" s="66" t="str">
        <f t="shared" si="9"/>
        <v>D</v>
      </c>
    </row>
    <row r="22" spans="1:25" x14ac:dyDescent="0.25">
      <c r="A22" s="66">
        <v>27</v>
      </c>
      <c r="B22" s="135" t="s">
        <v>67</v>
      </c>
      <c r="C22" s="178">
        <v>0.61458333333333337</v>
      </c>
      <c r="D22" s="133" t="s">
        <v>7</v>
      </c>
      <c r="E22" s="133" t="str">
        <f t="shared" si="3"/>
        <v>Maarten Lamay</v>
      </c>
      <c r="F22" s="133" t="s">
        <v>8</v>
      </c>
      <c r="G22" s="133" t="str">
        <f t="shared" si="4"/>
        <v>Wannes Vanheule</v>
      </c>
      <c r="H22" s="133" t="s">
        <v>2</v>
      </c>
      <c r="I22" s="166" t="s">
        <v>1</v>
      </c>
      <c r="J22" s="133" t="str">
        <f t="shared" si="5"/>
        <v>Stef Koppejan</v>
      </c>
      <c r="K22" s="82">
        <v>7</v>
      </c>
      <c r="L22" s="87">
        <v>11</v>
      </c>
      <c r="M22" s="131">
        <v>11</v>
      </c>
      <c r="N22" s="87">
        <v>7</v>
      </c>
      <c r="O22" s="131">
        <v>9</v>
      </c>
      <c r="P22" s="87">
        <v>11</v>
      </c>
      <c r="Q22" s="131">
        <v>8</v>
      </c>
      <c r="R22" s="87">
        <v>11</v>
      </c>
      <c r="S22" s="131"/>
      <c r="T22" s="84"/>
      <c r="U22" s="135">
        <f t="shared" si="6"/>
        <v>1</v>
      </c>
      <c r="V22" s="134">
        <f t="shared" si="7"/>
        <v>3</v>
      </c>
      <c r="W22" s="66" t="str">
        <f t="shared" si="8"/>
        <v>B</v>
      </c>
      <c r="X22" s="66" t="str">
        <f t="shared" si="9"/>
        <v>G</v>
      </c>
    </row>
    <row r="23" spans="1:25" x14ac:dyDescent="0.25">
      <c r="A23" s="66">
        <v>28</v>
      </c>
      <c r="B23" s="135" t="s">
        <v>67</v>
      </c>
      <c r="C23" s="178">
        <v>0.61458333333333337</v>
      </c>
      <c r="D23" s="133" t="s">
        <v>6</v>
      </c>
      <c r="E23" s="133" t="str">
        <f t="shared" si="3"/>
        <v>Jonathan Mooney</v>
      </c>
      <c r="F23" s="133" t="s">
        <v>8</v>
      </c>
      <c r="G23" s="133" t="str">
        <f t="shared" si="4"/>
        <v>Karolis Mikalauskas</v>
      </c>
      <c r="H23" s="133" t="s">
        <v>3</v>
      </c>
      <c r="I23" s="166" t="s">
        <v>4</v>
      </c>
      <c r="J23" s="133" t="str">
        <f t="shared" si="5"/>
        <v>Stan Van Gils</v>
      </c>
      <c r="K23" s="82">
        <v>5</v>
      </c>
      <c r="L23" s="87">
        <v>11</v>
      </c>
      <c r="M23" s="131">
        <v>4</v>
      </c>
      <c r="N23" s="87">
        <v>11</v>
      </c>
      <c r="O23" s="131">
        <v>4</v>
      </c>
      <c r="P23" s="87">
        <v>11</v>
      </c>
      <c r="Q23" s="131"/>
      <c r="R23" s="87"/>
      <c r="S23" s="131"/>
      <c r="T23" s="84"/>
      <c r="U23" s="135">
        <f t="shared" si="6"/>
        <v>0</v>
      </c>
      <c r="V23" s="134">
        <f t="shared" si="7"/>
        <v>3</v>
      </c>
      <c r="W23" s="66" t="str">
        <f t="shared" si="8"/>
        <v>C</v>
      </c>
      <c r="X23" s="66" t="str">
        <f t="shared" si="9"/>
        <v>F</v>
      </c>
    </row>
    <row r="24" spans="1:25" s="94" customFormat="1" x14ac:dyDescent="0.25">
      <c r="A24" s="72">
        <v>27</v>
      </c>
      <c r="B24" s="166" t="s">
        <v>67</v>
      </c>
      <c r="C24" s="178">
        <v>0.63194444444444442</v>
      </c>
      <c r="D24" s="167" t="s">
        <v>5</v>
      </c>
      <c r="E24" s="167" t="str">
        <f t="shared" si="3"/>
        <v>Nathan Jans</v>
      </c>
      <c r="F24" s="167" t="s">
        <v>8</v>
      </c>
      <c r="G24" s="167" t="str">
        <f t="shared" si="4"/>
        <v>Stan Van Gils</v>
      </c>
      <c r="H24" s="167" t="s">
        <v>4</v>
      </c>
      <c r="I24" s="166" t="s">
        <v>2</v>
      </c>
      <c r="J24" s="167" t="str">
        <f t="shared" si="5"/>
        <v>Wannes Vanheule</v>
      </c>
      <c r="K24" s="82">
        <v>11</v>
      </c>
      <c r="L24" s="87">
        <v>8</v>
      </c>
      <c r="M24" s="131">
        <v>11</v>
      </c>
      <c r="N24" s="87">
        <v>6</v>
      </c>
      <c r="O24" s="131">
        <v>11</v>
      </c>
      <c r="P24" s="87">
        <v>3</v>
      </c>
      <c r="Q24" s="131"/>
      <c r="R24" s="87"/>
      <c r="S24" s="131"/>
      <c r="T24" s="84"/>
      <c r="U24" s="166">
        <f t="shared" si="6"/>
        <v>3</v>
      </c>
      <c r="V24" s="168">
        <f t="shared" si="7"/>
        <v>0</v>
      </c>
      <c r="W24" s="72" t="str">
        <f t="shared" si="8"/>
        <v>E</v>
      </c>
      <c r="X24" s="72" t="str">
        <f t="shared" si="9"/>
        <v>D</v>
      </c>
    </row>
    <row r="25" spans="1:25" x14ac:dyDescent="0.25">
      <c r="A25" s="66">
        <v>28</v>
      </c>
      <c r="B25" s="135" t="s">
        <v>67</v>
      </c>
      <c r="C25" s="178">
        <v>0.63194444444444442</v>
      </c>
      <c r="D25" s="133" t="s">
        <v>1</v>
      </c>
      <c r="E25" s="133" t="str">
        <f t="shared" si="3"/>
        <v>Stef Koppejan</v>
      </c>
      <c r="F25" s="133" t="s">
        <v>8</v>
      </c>
      <c r="G25" s="133" t="str">
        <f t="shared" si="4"/>
        <v>Maarten Lamay</v>
      </c>
      <c r="H25" s="133" t="s">
        <v>7</v>
      </c>
      <c r="I25" s="166" t="s">
        <v>6</v>
      </c>
      <c r="J25" s="133" t="str">
        <f t="shared" si="5"/>
        <v>Jonathan Mooney</v>
      </c>
      <c r="K25" s="82">
        <v>9</v>
      </c>
      <c r="L25" s="87">
        <v>11</v>
      </c>
      <c r="M25" s="131">
        <v>11</v>
      </c>
      <c r="N25" s="87">
        <v>2</v>
      </c>
      <c r="O25" s="131">
        <v>11</v>
      </c>
      <c r="P25" s="87">
        <v>6</v>
      </c>
      <c r="Q25" s="131">
        <v>11</v>
      </c>
      <c r="R25" s="87">
        <v>3</v>
      </c>
      <c r="S25" s="131"/>
      <c r="T25" s="84"/>
      <c r="U25" s="135">
        <f t="shared" si="6"/>
        <v>3</v>
      </c>
      <c r="V25" s="134">
        <f t="shared" si="7"/>
        <v>1</v>
      </c>
      <c r="W25" s="66" t="str">
        <f t="shared" si="8"/>
        <v>A</v>
      </c>
      <c r="X25" s="66" t="str">
        <f t="shared" si="9"/>
        <v>G</v>
      </c>
    </row>
    <row r="26" spans="1:25" x14ac:dyDescent="0.25">
      <c r="A26" s="66">
        <v>27</v>
      </c>
      <c r="B26" s="135" t="s">
        <v>67</v>
      </c>
      <c r="C26" s="178">
        <v>0.64930555555555558</v>
      </c>
      <c r="D26" s="133" t="s">
        <v>2</v>
      </c>
      <c r="E26" s="133" t="str">
        <f t="shared" si="3"/>
        <v>Wannes Vanheule</v>
      </c>
      <c r="F26" s="133" t="s">
        <v>8</v>
      </c>
      <c r="G26" s="133" t="str">
        <f t="shared" si="4"/>
        <v>Jonathan Mooney</v>
      </c>
      <c r="H26" s="133" t="s">
        <v>6</v>
      </c>
      <c r="I26" s="166" t="s">
        <v>1</v>
      </c>
      <c r="J26" s="133" t="str">
        <f t="shared" si="5"/>
        <v>Stef Koppejan</v>
      </c>
      <c r="K26" s="82">
        <v>5</v>
      </c>
      <c r="L26" s="87">
        <v>11</v>
      </c>
      <c r="M26" s="131">
        <v>5</v>
      </c>
      <c r="N26" s="87">
        <v>11</v>
      </c>
      <c r="O26" s="131">
        <v>3</v>
      </c>
      <c r="P26" s="87">
        <v>11</v>
      </c>
      <c r="Q26" s="131"/>
      <c r="R26" s="87"/>
      <c r="S26" s="131"/>
      <c r="T26" s="84"/>
      <c r="U26" s="135">
        <f t="shared" si="6"/>
        <v>0</v>
      </c>
      <c r="V26" s="134">
        <f t="shared" si="7"/>
        <v>3</v>
      </c>
      <c r="W26" s="66" t="str">
        <f t="shared" si="8"/>
        <v>F</v>
      </c>
      <c r="X26" s="66" t="str">
        <f t="shared" si="9"/>
        <v>B</v>
      </c>
    </row>
    <row r="27" spans="1:25" s="94" customFormat="1" x14ac:dyDescent="0.25">
      <c r="A27" s="72">
        <v>28</v>
      </c>
      <c r="B27" s="166" t="s">
        <v>67</v>
      </c>
      <c r="C27" s="178">
        <v>0.64930555555555558</v>
      </c>
      <c r="D27" s="167" t="s">
        <v>3</v>
      </c>
      <c r="E27" s="167" t="str">
        <f t="shared" si="3"/>
        <v>Karolis Mikalauskas</v>
      </c>
      <c r="F27" s="167" t="s">
        <v>8</v>
      </c>
      <c r="G27" s="167" t="str">
        <f t="shared" si="4"/>
        <v>Nathan Jans</v>
      </c>
      <c r="H27" s="167" t="s">
        <v>5</v>
      </c>
      <c r="I27" s="166" t="s">
        <v>7</v>
      </c>
      <c r="J27" s="167" t="str">
        <f t="shared" si="5"/>
        <v>Maarten Lamay</v>
      </c>
      <c r="K27" s="82">
        <v>11</v>
      </c>
      <c r="L27" s="87">
        <v>1</v>
      </c>
      <c r="M27" s="131">
        <v>11</v>
      </c>
      <c r="N27" s="87">
        <v>2</v>
      </c>
      <c r="O27" s="131">
        <v>11</v>
      </c>
      <c r="P27" s="87">
        <v>4</v>
      </c>
      <c r="Q27" s="131"/>
      <c r="R27" s="87"/>
      <c r="S27" s="131"/>
      <c r="T27" s="84"/>
      <c r="U27" s="166">
        <f t="shared" si="6"/>
        <v>3</v>
      </c>
      <c r="V27" s="168">
        <f t="shared" si="7"/>
        <v>0</v>
      </c>
      <c r="W27" s="72" t="str">
        <f t="shared" si="8"/>
        <v>C</v>
      </c>
      <c r="X27" s="72" t="str">
        <f t="shared" si="9"/>
        <v>E</v>
      </c>
    </row>
    <row r="28" spans="1:25" x14ac:dyDescent="0.25">
      <c r="A28" s="66">
        <v>27</v>
      </c>
      <c r="B28" s="135" t="s">
        <v>67</v>
      </c>
      <c r="C28" s="178">
        <v>0.66666666666666663</v>
      </c>
      <c r="D28" s="133" t="s">
        <v>4</v>
      </c>
      <c r="E28" s="133" t="str">
        <f t="shared" si="3"/>
        <v>Stan Van Gils</v>
      </c>
      <c r="F28" s="133" t="s">
        <v>8</v>
      </c>
      <c r="G28" s="133" t="str">
        <f t="shared" si="4"/>
        <v>Wannes Vanheule</v>
      </c>
      <c r="H28" s="133" t="s">
        <v>2</v>
      </c>
      <c r="I28" s="166" t="s">
        <v>3</v>
      </c>
      <c r="J28" s="133" t="str">
        <f t="shared" si="5"/>
        <v>Karolis Mikalauskas</v>
      </c>
      <c r="K28" s="82">
        <v>3</v>
      </c>
      <c r="L28" s="87">
        <v>11</v>
      </c>
      <c r="M28" s="131">
        <v>9</v>
      </c>
      <c r="N28" s="87">
        <v>11</v>
      </c>
      <c r="O28" s="131">
        <v>3</v>
      </c>
      <c r="P28" s="87">
        <v>11</v>
      </c>
      <c r="Q28" s="131"/>
      <c r="R28" s="87"/>
      <c r="S28" s="131"/>
      <c r="T28" s="84"/>
      <c r="U28" s="135">
        <f t="shared" si="6"/>
        <v>0</v>
      </c>
      <c r="V28" s="134">
        <f t="shared" si="7"/>
        <v>3</v>
      </c>
      <c r="W28" s="66" t="str">
        <f t="shared" si="8"/>
        <v>B</v>
      </c>
      <c r="X28" s="66" t="str">
        <f t="shared" si="9"/>
        <v>D</v>
      </c>
    </row>
    <row r="29" spans="1:25" x14ac:dyDescent="0.25">
      <c r="A29" s="66">
        <v>28</v>
      </c>
      <c r="B29" s="135" t="s">
        <v>67</v>
      </c>
      <c r="C29" s="178">
        <v>0.66666666666666663</v>
      </c>
      <c r="D29" s="133" t="s">
        <v>6</v>
      </c>
      <c r="E29" s="133" t="str">
        <f t="shared" si="3"/>
        <v>Jonathan Mooney</v>
      </c>
      <c r="F29" s="133" t="s">
        <v>8</v>
      </c>
      <c r="G29" s="133" t="str">
        <f t="shared" si="4"/>
        <v>Maarten Lamay</v>
      </c>
      <c r="H29" s="133" t="s">
        <v>7</v>
      </c>
      <c r="I29" s="166" t="s">
        <v>5</v>
      </c>
      <c r="J29" s="133" t="str">
        <f t="shared" si="5"/>
        <v>Nathan Jans</v>
      </c>
      <c r="K29" s="82">
        <v>11</v>
      </c>
      <c r="L29" s="87">
        <v>2</v>
      </c>
      <c r="M29" s="131">
        <v>11</v>
      </c>
      <c r="N29" s="87">
        <v>5</v>
      </c>
      <c r="O29" s="131">
        <v>11</v>
      </c>
      <c r="P29" s="87">
        <v>9</v>
      </c>
      <c r="Q29" s="131"/>
      <c r="R29" s="87"/>
      <c r="S29" s="131"/>
      <c r="T29" s="84"/>
      <c r="U29" s="135">
        <f t="shared" si="6"/>
        <v>3</v>
      </c>
      <c r="V29" s="134">
        <f t="shared" si="7"/>
        <v>0</v>
      </c>
      <c r="W29" s="66" t="str">
        <f t="shared" si="8"/>
        <v>F</v>
      </c>
      <c r="X29" s="66" t="str">
        <f t="shared" si="9"/>
        <v>G</v>
      </c>
    </row>
    <row r="30" spans="1:25" x14ac:dyDescent="0.25">
      <c r="A30" s="66">
        <v>27</v>
      </c>
      <c r="B30" s="135" t="s">
        <v>67</v>
      </c>
      <c r="C30" s="178">
        <v>0.68402777777777779</v>
      </c>
      <c r="D30" s="133" t="s">
        <v>5</v>
      </c>
      <c r="E30" s="133" t="str">
        <f t="shared" si="3"/>
        <v>Nathan Jans</v>
      </c>
      <c r="F30" s="133" t="s">
        <v>8</v>
      </c>
      <c r="G30" s="133" t="str">
        <f t="shared" si="4"/>
        <v>Stef Koppejan</v>
      </c>
      <c r="H30" s="133" t="s">
        <v>1</v>
      </c>
      <c r="I30" s="166" t="s">
        <v>2</v>
      </c>
      <c r="J30" s="133" t="str">
        <f t="shared" si="5"/>
        <v>Wannes Vanheule</v>
      </c>
      <c r="K30" s="82">
        <v>5</v>
      </c>
      <c r="L30" s="87">
        <v>11</v>
      </c>
      <c r="M30" s="131">
        <v>9</v>
      </c>
      <c r="N30" s="87">
        <v>11</v>
      </c>
      <c r="O30" s="131">
        <v>9</v>
      </c>
      <c r="P30" s="87">
        <v>11</v>
      </c>
      <c r="Q30" s="131"/>
      <c r="R30" s="87"/>
      <c r="S30" s="131"/>
      <c r="T30" s="84"/>
      <c r="U30" s="135">
        <f t="shared" si="6"/>
        <v>0</v>
      </c>
      <c r="V30" s="134">
        <f t="shared" si="7"/>
        <v>3</v>
      </c>
      <c r="W30" s="66" t="str">
        <f t="shared" si="8"/>
        <v>A</v>
      </c>
      <c r="X30" s="66" t="str">
        <f t="shared" si="9"/>
        <v>E</v>
      </c>
      <c r="Y30" s="133"/>
    </row>
    <row r="31" spans="1:25" x14ac:dyDescent="0.25">
      <c r="A31" s="66">
        <v>28</v>
      </c>
      <c r="B31" s="135" t="s">
        <v>67</v>
      </c>
      <c r="C31" s="178">
        <v>0.68402777777777779</v>
      </c>
      <c r="D31" s="133" t="s">
        <v>7</v>
      </c>
      <c r="E31" s="133" t="str">
        <f t="shared" si="3"/>
        <v>Maarten Lamay</v>
      </c>
      <c r="F31" s="133" t="s">
        <v>8</v>
      </c>
      <c r="G31" s="133" t="str">
        <f t="shared" si="4"/>
        <v>Karolis Mikalauskas</v>
      </c>
      <c r="H31" s="133" t="s">
        <v>3</v>
      </c>
      <c r="I31" s="166" t="s">
        <v>4</v>
      </c>
      <c r="J31" s="133" t="str">
        <f t="shared" si="5"/>
        <v>Stan Van Gils</v>
      </c>
      <c r="K31" s="82">
        <v>5</v>
      </c>
      <c r="L31" s="87">
        <v>11</v>
      </c>
      <c r="M31" s="131">
        <v>1</v>
      </c>
      <c r="N31" s="87">
        <v>11</v>
      </c>
      <c r="O31" s="131">
        <v>5</v>
      </c>
      <c r="P31" s="87">
        <v>11</v>
      </c>
      <c r="Q31" s="131"/>
      <c r="R31" s="87"/>
      <c r="S31" s="131"/>
      <c r="T31" s="84"/>
      <c r="U31" s="135">
        <f t="shared" si="6"/>
        <v>0</v>
      </c>
      <c r="V31" s="134">
        <f t="shared" si="7"/>
        <v>3</v>
      </c>
      <c r="W31" s="66" t="str">
        <f t="shared" si="8"/>
        <v>C</v>
      </c>
      <c r="X31" s="66" t="str">
        <f t="shared" si="9"/>
        <v>G</v>
      </c>
      <c r="Y31" s="133"/>
    </row>
    <row r="32" spans="1:25" x14ac:dyDescent="0.25">
      <c r="A32" s="66">
        <v>27</v>
      </c>
      <c r="B32" s="135" t="s">
        <v>67</v>
      </c>
      <c r="C32" s="178">
        <v>0.70138888888888884</v>
      </c>
      <c r="D32" s="133" t="s">
        <v>4</v>
      </c>
      <c r="E32" s="133" t="str">
        <f t="shared" si="3"/>
        <v>Stan Van Gils</v>
      </c>
      <c r="F32" s="133" t="s">
        <v>8</v>
      </c>
      <c r="G32" s="133" t="str">
        <f t="shared" si="4"/>
        <v>Jonathan Mooney</v>
      </c>
      <c r="H32" s="133" t="s">
        <v>6</v>
      </c>
      <c r="I32" s="166" t="s">
        <v>5</v>
      </c>
      <c r="J32" s="133" t="str">
        <f t="shared" si="5"/>
        <v>Nathan Jans</v>
      </c>
      <c r="K32" s="82">
        <v>5</v>
      </c>
      <c r="L32" s="87">
        <v>11</v>
      </c>
      <c r="M32" s="131">
        <v>4</v>
      </c>
      <c r="N32" s="87">
        <v>11</v>
      </c>
      <c r="O32" s="131">
        <v>4</v>
      </c>
      <c r="P32" s="87">
        <v>11</v>
      </c>
      <c r="Q32" s="131"/>
      <c r="R32" s="87"/>
      <c r="S32" s="131"/>
      <c r="T32" s="84"/>
      <c r="U32" s="135">
        <f t="shared" si="6"/>
        <v>0</v>
      </c>
      <c r="V32" s="134">
        <f t="shared" si="7"/>
        <v>3</v>
      </c>
      <c r="W32" s="66" t="str">
        <f t="shared" si="8"/>
        <v>F</v>
      </c>
      <c r="X32" s="66" t="str">
        <f t="shared" si="9"/>
        <v>D</v>
      </c>
      <c r="Y32" s="133"/>
    </row>
    <row r="33" spans="1:25" x14ac:dyDescent="0.25">
      <c r="A33" s="66">
        <v>28</v>
      </c>
      <c r="B33" s="135" t="s">
        <v>67</v>
      </c>
      <c r="C33" s="178">
        <v>0.70138888888888884</v>
      </c>
      <c r="D33" s="133" t="s">
        <v>1</v>
      </c>
      <c r="E33" s="133" t="str">
        <f t="shared" si="3"/>
        <v>Stef Koppejan</v>
      </c>
      <c r="F33" s="133" t="s">
        <v>8</v>
      </c>
      <c r="G33" s="133" t="str">
        <f t="shared" si="4"/>
        <v>Wannes Vanheule</v>
      </c>
      <c r="H33" s="133" t="s">
        <v>2</v>
      </c>
      <c r="I33" s="166" t="s">
        <v>7</v>
      </c>
      <c r="J33" s="133" t="str">
        <f t="shared" si="5"/>
        <v>Maarten Lamay</v>
      </c>
      <c r="K33" s="82">
        <v>11</v>
      </c>
      <c r="L33" s="87">
        <v>9</v>
      </c>
      <c r="M33" s="131">
        <v>3</v>
      </c>
      <c r="N33" s="87">
        <v>11</v>
      </c>
      <c r="O33" s="131">
        <v>11</v>
      </c>
      <c r="P33" s="87">
        <v>8</v>
      </c>
      <c r="Q33" s="131">
        <v>7</v>
      </c>
      <c r="R33" s="87">
        <v>11</v>
      </c>
      <c r="S33" s="131">
        <v>11</v>
      </c>
      <c r="T33" s="84">
        <v>9</v>
      </c>
      <c r="U33" s="135">
        <f t="shared" si="6"/>
        <v>3</v>
      </c>
      <c r="V33" s="134">
        <f t="shared" si="7"/>
        <v>2</v>
      </c>
      <c r="W33" s="66" t="str">
        <f t="shared" si="8"/>
        <v>A</v>
      </c>
      <c r="X33" s="66" t="str">
        <f t="shared" si="9"/>
        <v>B</v>
      </c>
      <c r="Y33" s="133"/>
    </row>
    <row r="34" spans="1:25" x14ac:dyDescent="0.25">
      <c r="A34" s="66">
        <v>27</v>
      </c>
      <c r="B34" s="135" t="s">
        <v>67</v>
      </c>
      <c r="C34" s="178">
        <v>0.71875</v>
      </c>
      <c r="D34" s="133" t="s">
        <v>6</v>
      </c>
      <c r="E34" s="133" t="str">
        <f t="shared" si="3"/>
        <v>Jonathan Mooney</v>
      </c>
      <c r="F34" s="133" t="s">
        <v>8</v>
      </c>
      <c r="G34" s="133" t="str">
        <f t="shared" si="4"/>
        <v>Nathan Jans</v>
      </c>
      <c r="H34" s="133" t="s">
        <v>5</v>
      </c>
      <c r="I34" s="166" t="s">
        <v>1</v>
      </c>
      <c r="J34" s="133" t="str">
        <f t="shared" si="5"/>
        <v>Stef Koppejan</v>
      </c>
      <c r="K34" s="82">
        <v>11</v>
      </c>
      <c r="L34" s="87">
        <v>6</v>
      </c>
      <c r="M34" s="131">
        <v>11</v>
      </c>
      <c r="N34" s="87">
        <v>4</v>
      </c>
      <c r="O34" s="131">
        <v>11</v>
      </c>
      <c r="P34" s="87">
        <v>9</v>
      </c>
      <c r="Q34" s="131"/>
      <c r="R34" s="87"/>
      <c r="S34" s="131"/>
      <c r="T34" s="84"/>
      <c r="U34" s="135">
        <f t="shared" si="6"/>
        <v>3</v>
      </c>
      <c r="V34" s="134">
        <f t="shared" si="7"/>
        <v>0</v>
      </c>
      <c r="W34" s="66" t="str">
        <f t="shared" si="8"/>
        <v>F</v>
      </c>
      <c r="X34" s="66" t="str">
        <f t="shared" si="9"/>
        <v>E</v>
      </c>
      <c r="Y34" s="133"/>
    </row>
    <row r="35" spans="1:25" x14ac:dyDescent="0.25">
      <c r="A35" s="66">
        <v>28</v>
      </c>
      <c r="B35" s="135" t="s">
        <v>67</v>
      </c>
      <c r="C35" s="178">
        <v>0.71875</v>
      </c>
      <c r="D35" s="133" t="s">
        <v>7</v>
      </c>
      <c r="E35" s="133" t="str">
        <f t="shared" si="3"/>
        <v>Maarten Lamay</v>
      </c>
      <c r="F35" s="133" t="s">
        <v>8</v>
      </c>
      <c r="G35" s="133" t="str">
        <f t="shared" si="4"/>
        <v>Stan Van Gils</v>
      </c>
      <c r="H35" s="133" t="s">
        <v>4</v>
      </c>
      <c r="I35" s="166" t="s">
        <v>3</v>
      </c>
      <c r="J35" s="133" t="str">
        <f t="shared" si="5"/>
        <v>Karolis Mikalauskas</v>
      </c>
      <c r="K35" s="82">
        <v>11</v>
      </c>
      <c r="L35" s="87">
        <v>8</v>
      </c>
      <c r="M35" s="131">
        <v>10</v>
      </c>
      <c r="N35" s="87">
        <v>12</v>
      </c>
      <c r="O35" s="131">
        <v>10</v>
      </c>
      <c r="P35" s="87">
        <v>12</v>
      </c>
      <c r="Q35" s="131">
        <v>11</v>
      </c>
      <c r="R35" s="87">
        <v>5</v>
      </c>
      <c r="S35" s="131">
        <v>7</v>
      </c>
      <c r="T35" s="84">
        <v>11</v>
      </c>
      <c r="U35" s="135">
        <f t="shared" si="6"/>
        <v>2</v>
      </c>
      <c r="V35" s="134">
        <f t="shared" si="7"/>
        <v>3</v>
      </c>
      <c r="W35" s="66" t="str">
        <f t="shared" si="8"/>
        <v>D</v>
      </c>
      <c r="X35" s="66" t="str">
        <f t="shared" si="9"/>
        <v>G</v>
      </c>
      <c r="Y35" s="133"/>
    </row>
    <row r="36" spans="1:25" ht="15.75" thickBot="1" x14ac:dyDescent="0.3">
      <c r="A36" s="67">
        <v>27</v>
      </c>
      <c r="B36" s="141" t="s">
        <v>67</v>
      </c>
      <c r="C36" s="179">
        <v>0.73611111111111116</v>
      </c>
      <c r="D36" s="142" t="s">
        <v>3</v>
      </c>
      <c r="E36" s="142" t="str">
        <f t="shared" si="3"/>
        <v>Karolis Mikalauskas</v>
      </c>
      <c r="F36" s="142" t="s">
        <v>8</v>
      </c>
      <c r="G36" s="142" t="str">
        <f t="shared" si="4"/>
        <v>Stef Koppejan</v>
      </c>
      <c r="H36" s="142" t="s">
        <v>1</v>
      </c>
      <c r="I36" s="169" t="s">
        <v>6</v>
      </c>
      <c r="J36" s="142" t="str">
        <f t="shared" si="5"/>
        <v>Jonathan Mooney</v>
      </c>
      <c r="K36" s="89">
        <v>12</v>
      </c>
      <c r="L36" s="88">
        <v>10</v>
      </c>
      <c r="M36" s="132">
        <v>11</v>
      </c>
      <c r="N36" s="88">
        <v>5</v>
      </c>
      <c r="O36" s="132">
        <v>11</v>
      </c>
      <c r="P36" s="88">
        <v>4</v>
      </c>
      <c r="Q36" s="132"/>
      <c r="R36" s="88"/>
      <c r="S36" s="132"/>
      <c r="T36" s="90"/>
      <c r="U36" s="141">
        <f t="shared" si="6"/>
        <v>3</v>
      </c>
      <c r="V36" s="143">
        <f t="shared" si="7"/>
        <v>0</v>
      </c>
      <c r="W36" s="67" t="str">
        <f t="shared" si="8"/>
        <v>C</v>
      </c>
      <c r="X36" s="67" t="str">
        <f t="shared" si="9"/>
        <v>A</v>
      </c>
      <c r="Y36" s="133"/>
    </row>
    <row r="38" spans="1:25" x14ac:dyDescent="0.25"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</row>
    <row r="39" spans="1:25" x14ac:dyDescent="0.25"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</row>
    <row r="40" spans="1:25" x14ac:dyDescent="0.25"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</row>
    <row r="41" spans="1:25" x14ac:dyDescent="0.25"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</row>
    <row r="42" spans="1:25" x14ac:dyDescent="0.25"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</row>
    <row r="43" spans="1:25" x14ac:dyDescent="0.25"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5" x14ac:dyDescent="0.25"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</row>
    <row r="45" spans="1:25" x14ac:dyDescent="0.25"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</row>
    <row r="46" spans="1:25" x14ac:dyDescent="0.25"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</sheetData>
  <mergeCells count="52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Q9:X9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B11:E11"/>
    <mergeCell ref="F11:G11"/>
    <mergeCell ref="H11:I11"/>
    <mergeCell ref="O11:P11"/>
    <mergeCell ref="Q11:X11"/>
    <mergeCell ref="A14:H14"/>
    <mergeCell ref="S15:T15"/>
    <mergeCell ref="U15:V15"/>
    <mergeCell ref="D15:H15"/>
    <mergeCell ref="I15:J15"/>
    <mergeCell ref="K15:L15"/>
    <mergeCell ref="M15:N15"/>
    <mergeCell ref="O15:P15"/>
    <mergeCell ref="Q15:R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Boys 0910 - 1</vt:lpstr>
      <vt:lpstr>Boys 0910 - 2</vt:lpstr>
      <vt:lpstr>Boys 0708 - 1</vt:lpstr>
      <vt:lpstr>Boys 0708 - 2</vt:lpstr>
      <vt:lpstr>Boys 0708 - 3</vt:lpstr>
      <vt:lpstr>Boys 0506 - 1</vt:lpstr>
      <vt:lpstr>Boys 0506 - 2</vt:lpstr>
      <vt:lpstr>Boys 0506 - 3</vt:lpstr>
      <vt:lpstr>Boys 0506 - 4</vt:lpstr>
      <vt:lpstr>Girls 0708 - 1</vt:lpstr>
      <vt:lpstr>Girls 0708 - 2</vt:lpstr>
      <vt:lpstr>Girls 0506 - 1</vt:lpstr>
      <vt:lpstr>Girls 0506 - 2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Geerts;Glen Staes</dc:creator>
  <cp:lastModifiedBy>Pieter Geerts</cp:lastModifiedBy>
  <cp:lastPrinted>2018-06-23T11:36:47Z</cp:lastPrinted>
  <dcterms:created xsi:type="dcterms:W3CDTF">2016-04-18T08:36:21Z</dcterms:created>
  <dcterms:modified xsi:type="dcterms:W3CDTF">2018-06-23T19:26:03Z</dcterms:modified>
</cp:coreProperties>
</file>